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OI Files\GMC\"/>
    </mc:Choice>
  </mc:AlternateContent>
  <xr:revisionPtr revIDLastSave="0" documentId="8_{7B26B2F5-A476-4A28-80CB-75E2D0EE75D7}" xr6:coauthVersionLast="47" xr6:coauthVersionMax="47" xr10:uidLastSave="{00000000-0000-0000-0000-000000000000}"/>
  <bookViews>
    <workbookView xWindow="2340" yWindow="945" windowWidth="14250" windowHeight="20655" firstSheet="1" activeTab="8" xr2:uid="{9D7EDE0D-A53A-4AD6-B76B-4F3205F44087}"/>
  </bookViews>
  <sheets>
    <sheet name="2025 Acadia" sheetId="5" r:id="rId1"/>
    <sheet name="2025 Canyon" sheetId="1" r:id="rId2"/>
    <sheet name="2025 HUMMER EV PICKUP" sheetId="6" r:id="rId3"/>
    <sheet name="2025 HUMMER EV SUV" sheetId="7" r:id="rId4"/>
    <sheet name="2025 SIERRA EV" sheetId="9" r:id="rId5"/>
    <sheet name="2025 Sierra LD" sheetId="2" r:id="rId6"/>
    <sheet name="2025 Sierra HD" sheetId="3" r:id="rId7"/>
    <sheet name="2025 Terrain" sheetId="4" r:id="rId8"/>
    <sheet name="2025 Yukon - Yukon XL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" l="1"/>
  <c r="H20" i="8"/>
  <c r="G47" i="8"/>
  <c r="H47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G56" i="8"/>
  <c r="H56" i="8"/>
  <c r="G57" i="8"/>
  <c r="H57" i="8"/>
  <c r="G58" i="8"/>
  <c r="H58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H9" i="8"/>
  <c r="H10" i="8"/>
  <c r="H11" i="8"/>
  <c r="H12" i="8"/>
  <c r="H13" i="8"/>
  <c r="H14" i="8"/>
  <c r="H15" i="8"/>
  <c r="H16" i="8"/>
  <c r="H17" i="8"/>
  <c r="H18" i="8"/>
  <c r="H19" i="8"/>
  <c r="G48" i="8"/>
  <c r="H48" i="8"/>
  <c r="G3" i="8"/>
  <c r="H3" i="8"/>
  <c r="G4" i="8"/>
  <c r="H4" i="8"/>
  <c r="G5" i="8"/>
  <c r="H5" i="8"/>
  <c r="G6" i="8"/>
  <c r="H6" i="8"/>
  <c r="G7" i="8"/>
  <c r="H7" i="8"/>
  <c r="G8" i="8"/>
  <c r="H8" i="8"/>
  <c r="G9" i="8"/>
  <c r="G10" i="4"/>
  <c r="G11" i="4"/>
  <c r="G12" i="4"/>
  <c r="G13" i="4"/>
  <c r="G14" i="4"/>
  <c r="G15" i="4"/>
  <c r="G16" i="4"/>
  <c r="G17" i="4"/>
  <c r="G18" i="4"/>
  <c r="G19" i="4"/>
  <c r="G20" i="4"/>
  <c r="G21" i="4"/>
  <c r="F21" i="4"/>
  <c r="H21" i="4" s="1"/>
  <c r="I21" i="4" s="1"/>
  <c r="F20" i="4"/>
  <c r="F19" i="4"/>
  <c r="F4" i="4"/>
  <c r="G3" i="4"/>
  <c r="G4" i="4"/>
  <c r="G5" i="4"/>
  <c r="G33" i="3"/>
  <c r="I33" i="3" s="1"/>
  <c r="J33" i="3" s="1"/>
  <c r="H33" i="3"/>
  <c r="G34" i="3"/>
  <c r="H34" i="3"/>
  <c r="G35" i="3"/>
  <c r="H35" i="3"/>
  <c r="I35" i="3" s="1"/>
  <c r="J35" i="3" s="1"/>
  <c r="G36" i="3"/>
  <c r="I36" i="3" s="1"/>
  <c r="J36" i="3" s="1"/>
  <c r="H36" i="3"/>
  <c r="G37" i="3"/>
  <c r="H37" i="3"/>
  <c r="I37" i="3"/>
  <c r="J37" i="3" s="1"/>
  <c r="G38" i="3"/>
  <c r="H38" i="3"/>
  <c r="I38" i="3" s="1"/>
  <c r="J38" i="3" s="1"/>
  <c r="G39" i="3"/>
  <c r="H39" i="3"/>
  <c r="I39" i="3"/>
  <c r="J39" i="3" s="1"/>
  <c r="G6" i="2"/>
  <c r="H6" i="2"/>
  <c r="G7" i="2"/>
  <c r="H7" i="2"/>
  <c r="H45" i="2"/>
  <c r="H46" i="2"/>
  <c r="H47" i="2"/>
  <c r="H48" i="2"/>
  <c r="H49" i="2"/>
  <c r="H50" i="2"/>
  <c r="H51" i="2"/>
  <c r="H8" i="2"/>
  <c r="G8" i="2"/>
  <c r="G51" i="2"/>
  <c r="G50" i="2"/>
  <c r="G49" i="2"/>
  <c r="G48" i="2"/>
  <c r="G47" i="2"/>
  <c r="G46" i="2"/>
  <c r="G45" i="2"/>
  <c r="E3" i="9"/>
  <c r="E4" i="9"/>
  <c r="E5" i="9"/>
  <c r="E6" i="9"/>
  <c r="F16" i="9"/>
  <c r="E16" i="9"/>
  <c r="F15" i="9"/>
  <c r="E15" i="9"/>
  <c r="F14" i="9"/>
  <c r="E14" i="9"/>
  <c r="F13" i="9"/>
  <c r="E13" i="9"/>
  <c r="F6" i="9"/>
  <c r="F5" i="9"/>
  <c r="F4" i="9"/>
  <c r="F3" i="9"/>
  <c r="F7" i="7"/>
  <c r="F4" i="7"/>
  <c r="F5" i="7"/>
  <c r="F6" i="7"/>
  <c r="F3" i="7"/>
  <c r="F25" i="7"/>
  <c r="F26" i="7"/>
  <c r="F27" i="7"/>
  <c r="F28" i="7"/>
  <c r="F29" i="7"/>
  <c r="F30" i="7"/>
  <c r="F31" i="7"/>
  <c r="G31" i="7" s="1"/>
  <c r="H31" i="7" s="1"/>
  <c r="F32" i="7"/>
  <c r="F33" i="7"/>
  <c r="F24" i="7"/>
  <c r="E33" i="7"/>
  <c r="E30" i="7"/>
  <c r="G30" i="7"/>
  <c r="H30" i="7" s="1"/>
  <c r="E31" i="7"/>
  <c r="E32" i="7"/>
  <c r="E25" i="7"/>
  <c r="G25" i="7" s="1"/>
  <c r="H25" i="7" s="1"/>
  <c r="E26" i="7"/>
  <c r="E27" i="7"/>
  <c r="E28" i="7"/>
  <c r="E29" i="7"/>
  <c r="E24" i="7"/>
  <c r="E7" i="7"/>
  <c r="E6" i="7"/>
  <c r="E5" i="7"/>
  <c r="E4" i="7"/>
  <c r="E3" i="7"/>
  <c r="E34" i="6"/>
  <c r="F34" i="6"/>
  <c r="E35" i="6"/>
  <c r="F35" i="6"/>
  <c r="E36" i="6"/>
  <c r="F36" i="6"/>
  <c r="G36" i="6" s="1"/>
  <c r="H36" i="6" s="1"/>
  <c r="E37" i="6"/>
  <c r="F37" i="6"/>
  <c r="G37" i="6" s="1"/>
  <c r="H37" i="6" s="1"/>
  <c r="E38" i="6"/>
  <c r="F38" i="6"/>
  <c r="G38" i="6" s="1"/>
  <c r="H38" i="6" s="1"/>
  <c r="E39" i="6"/>
  <c r="F39" i="6"/>
  <c r="E40" i="6"/>
  <c r="F40" i="6"/>
  <c r="G40" i="6" s="1"/>
  <c r="H40" i="6" s="1"/>
  <c r="E41" i="6"/>
  <c r="F41" i="6"/>
  <c r="E42" i="6"/>
  <c r="F42" i="6"/>
  <c r="G42" i="6" s="1"/>
  <c r="H42" i="6" s="1"/>
  <c r="E43" i="6"/>
  <c r="F43" i="6"/>
  <c r="E44" i="6"/>
  <c r="F44" i="6"/>
  <c r="G44" i="6" s="1"/>
  <c r="H44" i="6" s="1"/>
  <c r="E45" i="6"/>
  <c r="F45" i="6"/>
  <c r="G45" i="6" s="1"/>
  <c r="H45" i="6" s="1"/>
  <c r="E46" i="6"/>
  <c r="F46" i="6"/>
  <c r="E47" i="6"/>
  <c r="F47" i="6"/>
  <c r="E48" i="6"/>
  <c r="F48" i="6"/>
  <c r="E49" i="6"/>
  <c r="F49" i="6"/>
  <c r="G49" i="6" s="1"/>
  <c r="H49" i="6" s="1"/>
  <c r="F4" i="6"/>
  <c r="F5" i="6"/>
  <c r="F6" i="6"/>
  <c r="F7" i="6"/>
  <c r="F8" i="6"/>
  <c r="F9" i="6"/>
  <c r="F10" i="6"/>
  <c r="F3" i="6"/>
  <c r="E4" i="6"/>
  <c r="E5" i="6"/>
  <c r="E6" i="6"/>
  <c r="E7" i="6"/>
  <c r="E8" i="6"/>
  <c r="E9" i="6"/>
  <c r="E10" i="6"/>
  <c r="E3" i="6"/>
  <c r="I7" i="2" l="1"/>
  <c r="J7" i="2" s="1"/>
  <c r="I6" i="2"/>
  <c r="J6" i="2" s="1"/>
  <c r="I51" i="2"/>
  <c r="J51" i="2" s="1"/>
  <c r="I45" i="2"/>
  <c r="J45" i="2" s="1"/>
  <c r="G48" i="6"/>
  <c r="H48" i="6" s="1"/>
  <c r="G46" i="6"/>
  <c r="H46" i="6" s="1"/>
  <c r="G10" i="6"/>
  <c r="H10" i="6" s="1"/>
  <c r="G3" i="6"/>
  <c r="H3" i="6" s="1"/>
  <c r="G39" i="6"/>
  <c r="H39" i="6" s="1"/>
  <c r="G47" i="6"/>
  <c r="H47" i="6" s="1"/>
  <c r="G34" i="6"/>
  <c r="H34" i="6" s="1"/>
  <c r="G41" i="6"/>
  <c r="H41" i="6" s="1"/>
  <c r="I68" i="8"/>
  <c r="J68" i="8" s="1"/>
  <c r="I60" i="8"/>
  <c r="J60" i="8" s="1"/>
  <c r="I54" i="8"/>
  <c r="J54" i="8" s="1"/>
  <c r="I20" i="8"/>
  <c r="J20" i="8" s="1"/>
  <c r="I53" i="8"/>
  <c r="J53" i="8" s="1"/>
  <c r="I55" i="8"/>
  <c r="J55" i="8" s="1"/>
  <c r="I47" i="8"/>
  <c r="J47" i="8" s="1"/>
  <c r="I5" i="8"/>
  <c r="J5" i="8" s="1"/>
  <c r="I61" i="8"/>
  <c r="J61" i="8" s="1"/>
  <c r="I65" i="8"/>
  <c r="J65" i="8" s="1"/>
  <c r="I49" i="8"/>
  <c r="J49" i="8" s="1"/>
  <c r="I63" i="8"/>
  <c r="J63" i="8" s="1"/>
  <c r="I52" i="8"/>
  <c r="J52" i="8" s="1"/>
  <c r="I59" i="8"/>
  <c r="J59" i="8" s="1"/>
  <c r="I57" i="8"/>
  <c r="J57" i="8" s="1"/>
  <c r="I58" i="8"/>
  <c r="J58" i="8" s="1"/>
  <c r="I64" i="8"/>
  <c r="J64" i="8" s="1"/>
  <c r="I51" i="8"/>
  <c r="J51" i="8" s="1"/>
  <c r="I50" i="8"/>
  <c r="J50" i="8" s="1"/>
  <c r="I4" i="8"/>
  <c r="J4" i="8" s="1"/>
  <c r="I56" i="8"/>
  <c r="J56" i="8" s="1"/>
  <c r="I62" i="8"/>
  <c r="J62" i="8" s="1"/>
  <c r="I67" i="8"/>
  <c r="J67" i="8" s="1"/>
  <c r="I66" i="8"/>
  <c r="J66" i="8" s="1"/>
  <c r="I8" i="8"/>
  <c r="J8" i="8" s="1"/>
  <c r="I9" i="8"/>
  <c r="J9" i="8" s="1"/>
  <c r="I7" i="8"/>
  <c r="J7" i="8" s="1"/>
  <c r="I6" i="8"/>
  <c r="J6" i="8" s="1"/>
  <c r="I3" i="8"/>
  <c r="J3" i="8" s="1"/>
  <c r="I48" i="8"/>
  <c r="J48" i="8" s="1"/>
  <c r="H19" i="4"/>
  <c r="I19" i="4" s="1"/>
  <c r="H20" i="4"/>
  <c r="I20" i="4" s="1"/>
  <c r="H4" i="4"/>
  <c r="I4" i="4" s="1"/>
  <c r="I34" i="3"/>
  <c r="J34" i="3" s="1"/>
  <c r="I8" i="2"/>
  <c r="J8" i="2" s="1"/>
  <c r="I50" i="2"/>
  <c r="J50" i="2" s="1"/>
  <c r="I49" i="2"/>
  <c r="J49" i="2" s="1"/>
  <c r="I48" i="2"/>
  <c r="J48" i="2" s="1"/>
  <c r="I47" i="2"/>
  <c r="J47" i="2" s="1"/>
  <c r="I46" i="2"/>
  <c r="J46" i="2" s="1"/>
  <c r="G16" i="9"/>
  <c r="H16" i="9" s="1"/>
  <c r="G14" i="9"/>
  <c r="H14" i="9" s="1"/>
  <c r="G13" i="9"/>
  <c r="H13" i="9" s="1"/>
  <c r="G3" i="9"/>
  <c r="H3" i="9" s="1"/>
  <c r="G5" i="9"/>
  <c r="H5" i="9" s="1"/>
  <c r="G6" i="9"/>
  <c r="H6" i="9" s="1"/>
  <c r="G15" i="9"/>
  <c r="H15" i="9" s="1"/>
  <c r="G4" i="9"/>
  <c r="H4" i="9" s="1"/>
  <c r="G33" i="7"/>
  <c r="H33" i="7" s="1"/>
  <c r="G32" i="7"/>
  <c r="H32" i="7" s="1"/>
  <c r="G29" i="7"/>
  <c r="H29" i="7" s="1"/>
  <c r="G27" i="7"/>
  <c r="H27" i="7" s="1"/>
  <c r="G26" i="7"/>
  <c r="H26" i="7" s="1"/>
  <c r="G28" i="7"/>
  <c r="H28" i="7" s="1"/>
  <c r="G6" i="7"/>
  <c r="H6" i="7" s="1"/>
  <c r="G4" i="7"/>
  <c r="H4" i="7" s="1"/>
  <c r="G5" i="7"/>
  <c r="H5" i="7" s="1"/>
  <c r="G7" i="7"/>
  <c r="H7" i="7" s="1"/>
  <c r="G3" i="7"/>
  <c r="H3" i="7" s="1"/>
  <c r="G24" i="7"/>
  <c r="H24" i="7" s="1"/>
  <c r="G43" i="6"/>
  <c r="H43" i="6" s="1"/>
  <c r="G9" i="6"/>
  <c r="H9" i="6" s="1"/>
  <c r="G8" i="6"/>
  <c r="H8" i="6" s="1"/>
  <c r="G35" i="6"/>
  <c r="H35" i="6" s="1"/>
  <c r="G7" i="6"/>
  <c r="H7" i="6" s="1"/>
  <c r="G6" i="6"/>
  <c r="H6" i="6" s="1"/>
  <c r="G5" i="6"/>
  <c r="H5" i="6" s="1"/>
  <c r="G4" i="6"/>
  <c r="H4" i="6" s="1"/>
  <c r="G24" i="1" l="1"/>
  <c r="G25" i="1"/>
  <c r="G26" i="1"/>
  <c r="G27" i="1"/>
  <c r="G28" i="1"/>
  <c r="G29" i="1"/>
  <c r="F25" i="1"/>
  <c r="F26" i="1"/>
  <c r="F27" i="1"/>
  <c r="F28" i="1"/>
  <c r="F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3" i="5"/>
  <c r="G3" i="5"/>
  <c r="F4" i="5"/>
  <c r="G4" i="5"/>
  <c r="F5" i="5"/>
  <c r="G5" i="5"/>
  <c r="F6" i="5"/>
  <c r="G6" i="5"/>
  <c r="F7" i="5"/>
  <c r="G7" i="5"/>
  <c r="F8" i="5"/>
  <c r="G8" i="5"/>
  <c r="F9" i="5"/>
  <c r="H9" i="5" s="1"/>
  <c r="I9" i="5" s="1"/>
  <c r="G9" i="5"/>
  <c r="F10" i="5"/>
  <c r="H10" i="5" s="1"/>
  <c r="I10" i="5" s="1"/>
  <c r="G10" i="5"/>
  <c r="F11" i="5"/>
  <c r="G11" i="5"/>
  <c r="H11" i="5"/>
  <c r="I11" i="5" s="1"/>
  <c r="F12" i="5"/>
  <c r="G12" i="5"/>
  <c r="H12" i="5" s="1"/>
  <c r="I12" i="5" s="1"/>
  <c r="F13" i="5"/>
  <c r="H13" i="5" s="1"/>
  <c r="I13" i="5" s="1"/>
  <c r="G13" i="5"/>
  <c r="F14" i="5"/>
  <c r="G14" i="5"/>
  <c r="H14" i="5" s="1"/>
  <c r="I14" i="5" s="1"/>
  <c r="G13" i="8"/>
  <c r="I13" i="8" s="1"/>
  <c r="J13" i="8" s="1"/>
  <c r="H34" i="1" l="1"/>
  <c r="I34" i="1" s="1"/>
  <c r="H25" i="1"/>
  <c r="I25" i="1" s="1"/>
  <c r="H50" i="1"/>
  <c r="I50" i="1" s="1"/>
  <c r="H27" i="1"/>
  <c r="I27" i="1" s="1"/>
  <c r="H36" i="1"/>
  <c r="I36" i="1" s="1"/>
  <c r="H28" i="1"/>
  <c r="I28" i="1" s="1"/>
  <c r="H35" i="1"/>
  <c r="I35" i="1" s="1"/>
  <c r="H38" i="1"/>
  <c r="I38" i="1" s="1"/>
  <c r="H43" i="1"/>
  <c r="I43" i="1" s="1"/>
  <c r="H42" i="1"/>
  <c r="I42" i="1" s="1"/>
  <c r="H31" i="1"/>
  <c r="I31" i="1" s="1"/>
  <c r="H46" i="1"/>
  <c r="I46" i="1" s="1"/>
  <c r="H48" i="1"/>
  <c r="I48" i="1" s="1"/>
  <c r="H30" i="1"/>
  <c r="I30" i="1" s="1"/>
  <c r="H40" i="1"/>
  <c r="I40" i="1" s="1"/>
  <c r="H32" i="1"/>
  <c r="I32" i="1" s="1"/>
  <c r="H47" i="1"/>
  <c r="I47" i="1" s="1"/>
  <c r="H44" i="1"/>
  <c r="I44" i="1" s="1"/>
  <c r="H39" i="1"/>
  <c r="I39" i="1" s="1"/>
  <c r="H26" i="1"/>
  <c r="I26" i="1" s="1"/>
  <c r="H37" i="1"/>
  <c r="I37" i="1" s="1"/>
  <c r="H33" i="1"/>
  <c r="I33" i="1" s="1"/>
  <c r="H49" i="1"/>
  <c r="I49" i="1" s="1"/>
  <c r="H29" i="1"/>
  <c r="I29" i="1" s="1"/>
  <c r="H41" i="1"/>
  <c r="I41" i="1" s="1"/>
  <c r="H45" i="1"/>
  <c r="I45" i="1" s="1"/>
  <c r="H6" i="5"/>
  <c r="I6" i="5" s="1"/>
  <c r="H5" i="5"/>
  <c r="I5" i="5" s="1"/>
  <c r="H4" i="5"/>
  <c r="I4" i="5" s="1"/>
  <c r="H8" i="5"/>
  <c r="I8" i="5" s="1"/>
  <c r="H3" i="5"/>
  <c r="I3" i="5" s="1"/>
  <c r="H7" i="5"/>
  <c r="I7" i="5" s="1"/>
  <c r="H10" i="3"/>
  <c r="G9" i="3"/>
  <c r="G10" i="3"/>
  <c r="H9" i="3"/>
  <c r="H4" i="3"/>
  <c r="G4" i="3"/>
  <c r="G7" i="1"/>
  <c r="F7" i="1"/>
  <c r="H7" i="1" l="1"/>
  <c r="I7" i="1" s="1"/>
  <c r="I10" i="3"/>
  <c r="J10" i="3" s="1"/>
  <c r="I4" i="3"/>
  <c r="J4" i="3" s="1"/>
  <c r="I9" i="3"/>
  <c r="J9" i="3" s="1"/>
  <c r="G5" i="1"/>
  <c r="F5" i="1"/>
  <c r="G4" i="1"/>
  <c r="F4" i="1"/>
  <c r="G14" i="8"/>
  <c r="I14" i="8" s="1"/>
  <c r="J14" i="8" s="1"/>
  <c r="G15" i="8"/>
  <c r="I15" i="8" s="1"/>
  <c r="J15" i="8" s="1"/>
  <c r="G16" i="8"/>
  <c r="I16" i="8" s="1"/>
  <c r="J16" i="8" s="1"/>
  <c r="G17" i="8"/>
  <c r="I17" i="8" s="1"/>
  <c r="J17" i="8" s="1"/>
  <c r="G18" i="8"/>
  <c r="I18" i="8" s="1"/>
  <c r="J18" i="8" s="1"/>
  <c r="G19" i="8"/>
  <c r="I19" i="8" s="1"/>
  <c r="J19" i="8" s="1"/>
  <c r="G12" i="8"/>
  <c r="I12" i="8" s="1"/>
  <c r="J12" i="8" s="1"/>
  <c r="G11" i="8"/>
  <c r="I11" i="8" s="1"/>
  <c r="J11" i="8" s="1"/>
  <c r="G10" i="8"/>
  <c r="I10" i="8" s="1"/>
  <c r="J10" i="8" s="1"/>
  <c r="F3" i="4"/>
  <c r="H3" i="4" s="1"/>
  <c r="I3" i="4" s="1"/>
  <c r="F5" i="4"/>
  <c r="H5" i="4" s="1"/>
  <c r="I5" i="4" s="1"/>
  <c r="F10" i="4"/>
  <c r="H10" i="4" s="1"/>
  <c r="I10" i="4" s="1"/>
  <c r="F11" i="4"/>
  <c r="H11" i="4" s="1"/>
  <c r="I11" i="4" s="1"/>
  <c r="F12" i="4"/>
  <c r="H12" i="4" s="1"/>
  <c r="I12" i="4" s="1"/>
  <c r="F13" i="4"/>
  <c r="H13" i="4" s="1"/>
  <c r="I13" i="4" s="1"/>
  <c r="F14" i="4"/>
  <c r="H14" i="4" s="1"/>
  <c r="I14" i="4" s="1"/>
  <c r="F15" i="4"/>
  <c r="H15" i="4" s="1"/>
  <c r="I15" i="4" s="1"/>
  <c r="F16" i="4"/>
  <c r="H16" i="4" s="1"/>
  <c r="I16" i="4" s="1"/>
  <c r="F17" i="4"/>
  <c r="H17" i="4" s="1"/>
  <c r="I17" i="4" s="1"/>
  <c r="F18" i="4"/>
  <c r="H18" i="4" s="1"/>
  <c r="I18" i="4" s="1"/>
  <c r="H5" i="3"/>
  <c r="H6" i="3"/>
  <c r="H7" i="3"/>
  <c r="H8" i="3"/>
  <c r="H11" i="3"/>
  <c r="H12" i="3"/>
  <c r="H13" i="3"/>
  <c r="H23" i="3"/>
  <c r="H14" i="3"/>
  <c r="H15" i="3"/>
  <c r="H16" i="3"/>
  <c r="H17" i="3"/>
  <c r="H18" i="3"/>
  <c r="H19" i="3"/>
  <c r="H20" i="3"/>
  <c r="H21" i="3"/>
  <c r="H22" i="3"/>
  <c r="H24" i="3"/>
  <c r="H25" i="3"/>
  <c r="H26" i="3"/>
  <c r="H27" i="3"/>
  <c r="H28" i="3"/>
  <c r="H29" i="3"/>
  <c r="H30" i="3"/>
  <c r="H31" i="3"/>
  <c r="H32" i="3"/>
  <c r="G5" i="3"/>
  <c r="G6" i="3"/>
  <c r="G7" i="3"/>
  <c r="G8" i="3"/>
  <c r="G11" i="3"/>
  <c r="G12" i="3"/>
  <c r="G13" i="3"/>
  <c r="G23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H10" i="2"/>
  <c r="H11" i="2"/>
  <c r="H12" i="2"/>
  <c r="H13" i="2"/>
  <c r="H14" i="2"/>
  <c r="H3" i="2"/>
  <c r="H4" i="2"/>
  <c r="H5" i="2"/>
  <c r="H23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G10" i="2"/>
  <c r="G11" i="2"/>
  <c r="G12" i="2"/>
  <c r="G13" i="2"/>
  <c r="G14" i="2"/>
  <c r="G3" i="2"/>
  <c r="G4" i="2"/>
  <c r="G5" i="2"/>
  <c r="G23" i="2"/>
  <c r="G15" i="2"/>
  <c r="G16" i="2"/>
  <c r="G17" i="2"/>
  <c r="G18" i="2"/>
  <c r="G19" i="2"/>
  <c r="G20" i="2"/>
  <c r="G21" i="2"/>
  <c r="G22" i="2"/>
  <c r="G24" i="2"/>
  <c r="I24" i="2" s="1"/>
  <c r="J24" i="2" s="1"/>
  <c r="G25" i="2"/>
  <c r="G26" i="2"/>
  <c r="G27" i="2"/>
  <c r="G28" i="2"/>
  <c r="G29" i="2"/>
  <c r="G30" i="2"/>
  <c r="G31" i="2"/>
  <c r="I31" i="2" s="1"/>
  <c r="J31" i="2" s="1"/>
  <c r="G32" i="2"/>
  <c r="G33" i="2"/>
  <c r="G34" i="2"/>
  <c r="G35" i="2"/>
  <c r="G36" i="2"/>
  <c r="G37" i="2"/>
  <c r="G38" i="2"/>
  <c r="G39" i="2"/>
  <c r="G40" i="2"/>
  <c r="I40" i="2" s="1"/>
  <c r="J40" i="2" s="1"/>
  <c r="G41" i="2"/>
  <c r="G42" i="2"/>
  <c r="G43" i="2"/>
  <c r="G44" i="2"/>
  <c r="G23" i="1"/>
  <c r="F23" i="1"/>
  <c r="F24" i="1"/>
  <c r="G3" i="1"/>
  <c r="F3" i="1"/>
  <c r="G6" i="1"/>
  <c r="F6" i="1"/>
  <c r="H3" i="3"/>
  <c r="G3" i="3"/>
  <c r="H9" i="2"/>
  <c r="G9" i="2"/>
  <c r="I33" i="2" l="1"/>
  <c r="J33" i="2" s="1"/>
  <c r="I16" i="2"/>
  <c r="J16" i="2" s="1"/>
  <c r="I39" i="2"/>
  <c r="J39" i="2" s="1"/>
  <c r="I32" i="2"/>
  <c r="J32" i="2" s="1"/>
  <c r="I22" i="2"/>
  <c r="J22" i="2" s="1"/>
  <c r="I41" i="2"/>
  <c r="J41" i="2" s="1"/>
  <c r="I25" i="2"/>
  <c r="J25" i="2" s="1"/>
  <c r="I12" i="2"/>
  <c r="J12" i="2" s="1"/>
  <c r="I18" i="3"/>
  <c r="J18" i="3" s="1"/>
  <c r="I11" i="3"/>
  <c r="J11" i="3" s="1"/>
  <c r="I22" i="3"/>
  <c r="J22" i="3" s="1"/>
  <c r="I28" i="3"/>
  <c r="J28" i="3" s="1"/>
  <c r="I19" i="3"/>
  <c r="J19" i="3" s="1"/>
  <c r="I12" i="3"/>
  <c r="J12" i="3" s="1"/>
  <c r="I34" i="2"/>
  <c r="J34" i="2" s="1"/>
  <c r="I26" i="2"/>
  <c r="J26" i="2" s="1"/>
  <c r="I17" i="2"/>
  <c r="J17" i="2" s="1"/>
  <c r="I42" i="2"/>
  <c r="J42" i="2" s="1"/>
  <c r="I44" i="2"/>
  <c r="J44" i="2" s="1"/>
  <c r="I36" i="2"/>
  <c r="J36" i="2" s="1"/>
  <c r="I28" i="2"/>
  <c r="J28" i="2" s="1"/>
  <c r="I19" i="2"/>
  <c r="J19" i="2" s="1"/>
  <c r="I3" i="2"/>
  <c r="J3" i="2" s="1"/>
  <c r="I43" i="2"/>
  <c r="J43" i="2" s="1"/>
  <c r="I35" i="2"/>
  <c r="J35" i="2" s="1"/>
  <c r="I27" i="2"/>
  <c r="J27" i="2" s="1"/>
  <c r="I18" i="2"/>
  <c r="J18" i="2" s="1"/>
  <c r="I14" i="2"/>
  <c r="J14" i="2" s="1"/>
  <c r="I38" i="2"/>
  <c r="J38" i="2" s="1"/>
  <c r="I30" i="2"/>
  <c r="J30" i="2" s="1"/>
  <c r="I21" i="2"/>
  <c r="J21" i="2" s="1"/>
  <c r="I5" i="2"/>
  <c r="J5" i="2" s="1"/>
  <c r="I37" i="2"/>
  <c r="J37" i="2" s="1"/>
  <c r="I29" i="2"/>
  <c r="J29" i="2" s="1"/>
  <c r="I20" i="2"/>
  <c r="J20" i="2" s="1"/>
  <c r="I4" i="2"/>
  <c r="J4" i="2" s="1"/>
  <c r="I15" i="2"/>
  <c r="J15" i="2" s="1"/>
  <c r="I23" i="2"/>
  <c r="J23" i="2" s="1"/>
  <c r="I10" i="2"/>
  <c r="J10" i="2" s="1"/>
  <c r="I11" i="2"/>
  <c r="J11" i="2" s="1"/>
  <c r="H5" i="1"/>
  <c r="I5" i="1" s="1"/>
  <c r="H24" i="1"/>
  <c r="I24" i="1" s="1"/>
  <c r="H4" i="1"/>
  <c r="I4" i="1" s="1"/>
  <c r="H3" i="1"/>
  <c r="I3" i="1" s="1"/>
  <c r="H23" i="1"/>
  <c r="I23" i="1" s="1"/>
  <c r="I14" i="3"/>
  <c r="J14" i="3" s="1"/>
  <c r="I30" i="3"/>
  <c r="J30" i="3" s="1"/>
  <c r="I15" i="3"/>
  <c r="J15" i="3" s="1"/>
  <c r="I29" i="3"/>
  <c r="J29" i="3" s="1"/>
  <c r="I20" i="3"/>
  <c r="J20" i="3" s="1"/>
  <c r="I13" i="3"/>
  <c r="J13" i="3" s="1"/>
  <c r="I23" i="3"/>
  <c r="J23" i="3" s="1"/>
  <c r="I27" i="3"/>
  <c r="J27" i="3" s="1"/>
  <c r="I21" i="3"/>
  <c r="J21" i="3" s="1"/>
  <c r="I26" i="3"/>
  <c r="J26" i="3" s="1"/>
  <c r="I8" i="3"/>
  <c r="J8" i="3" s="1"/>
  <c r="I16" i="3"/>
  <c r="J16" i="3" s="1"/>
  <c r="I31" i="3"/>
  <c r="J31" i="3" s="1"/>
  <c r="I5" i="3"/>
  <c r="J5" i="3" s="1"/>
  <c r="I17" i="3"/>
  <c r="J17" i="3" s="1"/>
  <c r="I25" i="3"/>
  <c r="J25" i="3" s="1"/>
  <c r="I7" i="3"/>
  <c r="J7" i="3" s="1"/>
  <c r="I32" i="3"/>
  <c r="J32" i="3" s="1"/>
  <c r="I24" i="3"/>
  <c r="J24" i="3" s="1"/>
  <c r="I6" i="3"/>
  <c r="J6" i="3" s="1"/>
  <c r="I3" i="3"/>
  <c r="J3" i="3" s="1"/>
  <c r="I13" i="2"/>
  <c r="J13" i="2" s="1"/>
  <c r="I9" i="2"/>
  <c r="J9" i="2" s="1"/>
  <c r="H6" i="1"/>
  <c r="I6" i="1" s="1"/>
</calcChain>
</file>

<file path=xl/sharedStrings.xml><?xml version="1.0" encoding="utf-8"?>
<sst xmlns="http://schemas.openxmlformats.org/spreadsheetml/2006/main" count="841" uniqueCount="502">
  <si>
    <t>Code</t>
  </si>
  <si>
    <t>Description</t>
  </si>
  <si>
    <t>Labor Time</t>
  </si>
  <si>
    <t>Vehicle Invoice</t>
  </si>
  <si>
    <t xml:space="preserve">MSRP on Window Sticker </t>
  </si>
  <si>
    <t>Estimated Service Gross</t>
  </si>
  <si>
    <t>Sales Dept.  Margin</t>
  </si>
  <si>
    <t xml:space="preserve">Total Profit Opportunity </t>
  </si>
  <si>
    <t>ROI</t>
  </si>
  <si>
    <t>Warranty Labor Rate</t>
  </si>
  <si>
    <t>Dealer Service Gross %</t>
  </si>
  <si>
    <t>5VI</t>
  </si>
  <si>
    <t>5VQ</t>
  </si>
  <si>
    <t>RIA</t>
  </si>
  <si>
    <t>RIK</t>
  </si>
  <si>
    <t>RVP</t>
  </si>
  <si>
    <t>S1H</t>
  </si>
  <si>
    <t>S6P</t>
  </si>
  <si>
    <t>SAX</t>
  </si>
  <si>
    <t>SRL</t>
  </si>
  <si>
    <t>VAV</t>
  </si>
  <si>
    <t>VBP</t>
  </si>
  <si>
    <t>VPB</t>
  </si>
  <si>
    <t>VQO</t>
  </si>
  <si>
    <t>VQZ</t>
  </si>
  <si>
    <t>VTA</t>
  </si>
  <si>
    <t>VZJ</t>
  </si>
  <si>
    <t>Cargo Tie-Down Rings</t>
  </si>
  <si>
    <t>All-Weather Floor Liner</t>
  </si>
  <si>
    <t>Off-Road Assist Steps</t>
  </si>
  <si>
    <t>Cargo Area Lamps</t>
  </si>
  <si>
    <t>Off-Road Recovery Kit</t>
  </si>
  <si>
    <t>Remote Start Kit</t>
  </si>
  <si>
    <t>Audio System by Kicker</t>
  </si>
  <si>
    <t>Hard-Folding Tonneau Cover</t>
  </si>
  <si>
    <t>Vinyl Tonneau Cover</t>
  </si>
  <si>
    <t>Black Assist Step</t>
  </si>
  <si>
    <t>Bright Exhaust Tip</t>
  </si>
  <si>
    <t>Accessory Switch Kit</t>
  </si>
  <si>
    <t>Bedliner with Integral Storage Compartments</t>
  </si>
  <si>
    <t>S0Y</t>
  </si>
  <si>
    <t>PCQ</t>
  </si>
  <si>
    <t>S3X</t>
  </si>
  <si>
    <t>PCK</t>
  </si>
  <si>
    <t>SBY</t>
  </si>
  <si>
    <t>PDE</t>
  </si>
  <si>
    <t>VZT</t>
  </si>
  <si>
    <t>SQI</t>
  </si>
  <si>
    <t>PCR</t>
  </si>
  <si>
    <t>RW2</t>
  </si>
  <si>
    <t>SIR</t>
  </si>
  <si>
    <t>SIQ</t>
  </si>
  <si>
    <t>VW1</t>
  </si>
  <si>
    <t>Available as Part of Packages</t>
  </si>
  <si>
    <t>5JL</t>
  </si>
  <si>
    <t>5JY</t>
  </si>
  <si>
    <t>63G</t>
  </si>
  <si>
    <t>AAK</t>
  </si>
  <si>
    <t>NAA</t>
  </si>
  <si>
    <t>PDF</t>
  </si>
  <si>
    <t>PDH</t>
  </si>
  <si>
    <t>RN2</t>
  </si>
  <si>
    <t>RVQ</t>
  </si>
  <si>
    <t>RVS</t>
  </si>
  <si>
    <t>S1O</t>
  </si>
  <si>
    <t>S6L</t>
  </si>
  <si>
    <t>SBZ</t>
  </si>
  <si>
    <t>SEU</t>
  </si>
  <si>
    <t>SEZ</t>
  </si>
  <si>
    <t>SF6</t>
  </si>
  <si>
    <t>SFE</t>
  </si>
  <si>
    <t>SFZ</t>
  </si>
  <si>
    <t>TRO</t>
  </si>
  <si>
    <t>Performance Brake Upgrade System</t>
  </si>
  <si>
    <t>Tri-Fold Soft Tonneau Cover</t>
  </si>
  <si>
    <t>Cargo Tie-Downs (4)</t>
  </si>
  <si>
    <t>GMC MultiPro Tailgate Step Lights</t>
  </si>
  <si>
    <t>All-Weather Floor Liners</t>
  </si>
  <si>
    <t>Rocker Protection</t>
  </si>
  <si>
    <t>MultiPro Audio System by Kicker</t>
  </si>
  <si>
    <t>6" Black Assist Steps</t>
  </si>
  <si>
    <t>4" Black Assist Steps</t>
  </si>
  <si>
    <t>Console Vault, Lockable</t>
  </si>
  <si>
    <t>Off Road Assist Steps</t>
  </si>
  <si>
    <t>Sport Pedal Cover Kit</t>
  </si>
  <si>
    <t>22" Polished Aluminum Wheels</t>
  </si>
  <si>
    <t>22" Carbon Flash Metallic Wheels</t>
  </si>
  <si>
    <t>Body Color Wheel Arch Moldings</t>
  </si>
  <si>
    <t>Black GMC Emblems</t>
  </si>
  <si>
    <t>SHH</t>
  </si>
  <si>
    <t>SKX</t>
  </si>
  <si>
    <t>SNO</t>
  </si>
  <si>
    <t>SQ9</t>
  </si>
  <si>
    <t>VBJ</t>
  </si>
  <si>
    <t>VQK</t>
  </si>
  <si>
    <t>VXH</t>
  </si>
  <si>
    <t>VXJ</t>
  </si>
  <si>
    <t>Cargo Tie-Downs</t>
  </si>
  <si>
    <t>Black Assist Steps</t>
  </si>
  <si>
    <t>Denali Illuminated door sills</t>
  </si>
  <si>
    <t>Console Insert Organizer Tray</t>
  </si>
  <si>
    <t>Lockable Console Vault</t>
  </si>
  <si>
    <t>Wheel Locks</t>
  </si>
  <si>
    <t>20" High Gloss Black Painted Wheels</t>
  </si>
  <si>
    <t>Hitch Package</t>
  </si>
  <si>
    <t>Auxiliary Trailer Camera</t>
  </si>
  <si>
    <t>Tri-Fold Hard Tonneau Cover</t>
  </si>
  <si>
    <t>Molded Splash Guards</t>
  </si>
  <si>
    <t>AT4 High Clearance Step</t>
  </si>
  <si>
    <t>S0M</t>
  </si>
  <si>
    <t>VXW</t>
  </si>
  <si>
    <t>VOZ</t>
  </si>
  <si>
    <t>PCX</t>
  </si>
  <si>
    <t>PDG</t>
  </si>
  <si>
    <t>PDY</t>
  </si>
  <si>
    <t>PEF</t>
  </si>
  <si>
    <t>RWU</t>
  </si>
  <si>
    <t>VLL</t>
  </si>
  <si>
    <t>VTB</t>
  </si>
  <si>
    <t>WH6</t>
  </si>
  <si>
    <t>Wheel Lock Kit</t>
  </si>
  <si>
    <t>Roof Rack Cross Rails</t>
  </si>
  <si>
    <t>Rear Bumper Protector</t>
  </si>
  <si>
    <t>Horizontal Cargo Net</t>
  </si>
  <si>
    <t>Cargo Net</t>
  </si>
  <si>
    <t>W2D</t>
  </si>
  <si>
    <t>VRS</t>
  </si>
  <si>
    <t>Cargo Security Shade</t>
  </si>
  <si>
    <t>VLI</t>
  </si>
  <si>
    <t>All Weather Floor Mats</t>
  </si>
  <si>
    <t>RYT</t>
  </si>
  <si>
    <t>S08</t>
  </si>
  <si>
    <t>First Aid Kit</t>
  </si>
  <si>
    <t>Highway Safety Kit</t>
  </si>
  <si>
    <t>CAV</t>
  </si>
  <si>
    <t>Integrated Cargo Liner</t>
  </si>
  <si>
    <t>6" Chrome Assist Steps</t>
  </si>
  <si>
    <t>SPZ</t>
  </si>
  <si>
    <t>VQQ</t>
  </si>
  <si>
    <t>RIB</t>
  </si>
  <si>
    <t>VYW</t>
  </si>
  <si>
    <t>5KM</t>
  </si>
  <si>
    <t>PCH</t>
  </si>
  <si>
    <t>PCI</t>
  </si>
  <si>
    <t>PCL</t>
  </si>
  <si>
    <t>PCM</t>
  </si>
  <si>
    <t>PCP</t>
  </si>
  <si>
    <t>RYC</t>
  </si>
  <si>
    <t>RZT</t>
  </si>
  <si>
    <t>SC8</t>
  </si>
  <si>
    <t>SEL</t>
  </si>
  <si>
    <t>SMA</t>
  </si>
  <si>
    <t>SMB</t>
  </si>
  <si>
    <t>VMK</t>
  </si>
  <si>
    <t>ALL-WEATHER ETRUNK MAT</t>
  </si>
  <si>
    <t>18" TECH BRONZE WHEELS W/ MACHINED FACE</t>
  </si>
  <si>
    <t>WHEEL LOCK KIT IN BLACK</t>
  </si>
  <si>
    <t>AUXILIARY TRAILER CAMERA</t>
  </si>
  <si>
    <t>ROOF RACK CROSS RAILS</t>
  </si>
  <si>
    <t>SAU</t>
  </si>
  <si>
    <t>Exhaust Upgrade, Dual Exhaust</t>
  </si>
  <si>
    <t>SGM</t>
  </si>
  <si>
    <t>Third Row Floor Liner</t>
  </si>
  <si>
    <t>PDV</t>
  </si>
  <si>
    <t>Rear Underseat Storage</t>
  </si>
  <si>
    <t>PDL</t>
  </si>
  <si>
    <t>CANYON</t>
  </si>
  <si>
    <t>SIERRA LD</t>
  </si>
  <si>
    <t>SIERRA HD</t>
  </si>
  <si>
    <t>TERRAIN</t>
  </si>
  <si>
    <t>ACADIA</t>
  </si>
  <si>
    <t>YUKON / YUKON XL</t>
  </si>
  <si>
    <t>HUMMER EV SUV</t>
  </si>
  <si>
    <t>ULK</t>
  </si>
  <si>
    <t>RZU</t>
  </si>
  <si>
    <t>PCN</t>
  </si>
  <si>
    <t>Re-Configurable Bed Rails</t>
  </si>
  <si>
    <t>S0P</t>
  </si>
  <si>
    <t>RGL</t>
  </si>
  <si>
    <t>S3I</t>
  </si>
  <si>
    <t>5ZE</t>
  </si>
  <si>
    <t>Black Nameplate Kit</t>
  </si>
  <si>
    <t>Illuminated Perimeter Rocker Lighting</t>
  </si>
  <si>
    <t>SB1</t>
  </si>
  <si>
    <t>Flat SplashGuards</t>
  </si>
  <si>
    <t>VRV</t>
  </si>
  <si>
    <t>Painted Splash Guards</t>
  </si>
  <si>
    <t>Roof Cross Rails</t>
  </si>
  <si>
    <t>All Weather Floor Liner Row 1/2</t>
  </si>
  <si>
    <t>All Weather Liner Row 3</t>
  </si>
  <si>
    <t>First Aid Kit w/ GMC Logo</t>
  </si>
  <si>
    <t>EU2</t>
  </si>
  <si>
    <t>18" Black Machined Wheel</t>
  </si>
  <si>
    <t>SAK</t>
  </si>
  <si>
    <t>22" Bright Wheel</t>
  </si>
  <si>
    <t>SAY</t>
  </si>
  <si>
    <t>22" High Gloss Black</t>
  </si>
  <si>
    <t>SD3</t>
  </si>
  <si>
    <t>SHX</t>
  </si>
  <si>
    <t>Floor Liner Package</t>
  </si>
  <si>
    <t>Cargo Package</t>
  </si>
  <si>
    <t>Interior Protection Package</t>
  </si>
  <si>
    <t>Roadside Safety Package</t>
  </si>
  <si>
    <t>Center Caps With Black GMC Logo</t>
  </si>
  <si>
    <t>Cargo Area Organizer</t>
  </si>
  <si>
    <t>Foldable Cargo Organizer</t>
  </si>
  <si>
    <t>Cargo Tray with Divider</t>
  </si>
  <si>
    <t>All-Weather Rear Cargo Mat</t>
  </si>
  <si>
    <t>Front and Rear Splash Guards - Elevation/AT4</t>
  </si>
  <si>
    <t>Price Schedule Not Available</t>
  </si>
  <si>
    <t>5WI</t>
  </si>
  <si>
    <t>Utility Wall Latch Kit</t>
  </si>
  <si>
    <t>RVY</t>
  </si>
  <si>
    <t>Bedside Utility Walls</t>
  </si>
  <si>
    <t>S4K</t>
  </si>
  <si>
    <t>Utility Wall Strap Kit</t>
  </si>
  <si>
    <t>Sport Bar</t>
  </si>
  <si>
    <t>SJS</t>
  </si>
  <si>
    <t>Cabside Utility Wall</t>
  </si>
  <si>
    <t>Power Distribution Box</t>
  </si>
  <si>
    <t>Auxiliary Offroad Lights</t>
  </si>
  <si>
    <t>40" Offroad Sport Bar Light</t>
  </si>
  <si>
    <t>Sport Step</t>
  </si>
  <si>
    <t>Winch</t>
  </si>
  <si>
    <t>Offroad Assist Step</t>
  </si>
  <si>
    <t>Front Skid Plate</t>
  </si>
  <si>
    <t>Mid Skid Plate</t>
  </si>
  <si>
    <t>Suspension Lift</t>
  </si>
  <si>
    <t>PDO</t>
  </si>
  <si>
    <t>5XC</t>
  </si>
  <si>
    <t>RWF</t>
  </si>
  <si>
    <t>SA5</t>
  </si>
  <si>
    <t>SDT</t>
  </si>
  <si>
    <t>UNW</t>
  </si>
  <si>
    <t>VBR</t>
  </si>
  <si>
    <t>X31</t>
  </si>
  <si>
    <t>Availble as Part of Packages</t>
  </si>
  <si>
    <t>Utility Wall Package</t>
  </si>
  <si>
    <t>Snorkel</t>
  </si>
  <si>
    <t>All-weather floor liners</t>
  </si>
  <si>
    <t>Black Badges</t>
  </si>
  <si>
    <t>Multimatic Jounce Control Dampers</t>
  </si>
  <si>
    <t>Underbody Shield</t>
  </si>
  <si>
    <t>Utility Wall Trailer Hitch Holder</t>
  </si>
  <si>
    <t>Black Emblems</t>
  </si>
  <si>
    <t>Black Lug Nut and Wheel Lock Kit</t>
  </si>
  <si>
    <t>22" Low Gloss Black with machined outer spokes wheels</t>
  </si>
  <si>
    <t>U-Nut</t>
  </si>
  <si>
    <t>All Weather Front and Rear Floor Mats</t>
  </si>
  <si>
    <t>Rubber Bed Mat</t>
  </si>
  <si>
    <t>GMC Black Chrome Exhaust Tip</t>
  </si>
  <si>
    <t>Off-Road Front Bumper Package</t>
  </si>
  <si>
    <r>
      <t xml:space="preserve">Sports Bar Package </t>
    </r>
    <r>
      <rPr>
        <b/>
        <sz val="11"/>
        <rFont val="Calibri"/>
        <family val="2"/>
        <scheme val="minor"/>
      </rPr>
      <t>(SBY,S3X)</t>
    </r>
  </si>
  <si>
    <r>
      <t xml:space="preserve">Off Road Lighting Package </t>
    </r>
    <r>
      <rPr>
        <b/>
        <sz val="11"/>
        <rFont val="Calibri"/>
        <family val="2"/>
        <scheme val="minor"/>
      </rPr>
      <t>(RZU, VBP, VZJ)</t>
    </r>
  </si>
  <si>
    <r>
      <t>Recovery Package</t>
    </r>
    <r>
      <rPr>
        <b/>
        <sz val="11"/>
        <rFont val="Calibri"/>
        <family val="2"/>
        <scheme val="minor"/>
      </rPr>
      <t xml:space="preserve"> (S1H, VW1)</t>
    </r>
  </si>
  <si>
    <r>
      <t xml:space="preserve">Skid Plate Package </t>
    </r>
    <r>
      <rPr>
        <b/>
        <sz val="11"/>
        <rFont val="Calibri"/>
        <family val="2"/>
        <scheme val="minor"/>
      </rPr>
      <t>(SIQ, SIR)</t>
    </r>
  </si>
  <si>
    <r>
      <t xml:space="preserve">Off Road Lift Package </t>
    </r>
    <r>
      <rPr>
        <b/>
        <sz val="11"/>
        <rFont val="Calibri"/>
        <family val="2"/>
        <scheme val="minor"/>
      </rPr>
      <t>(SQI, VZT)</t>
    </r>
  </si>
  <si>
    <t>Invoice/MSRP</t>
  </si>
  <si>
    <t>EVX @ 9%</t>
  </si>
  <si>
    <t>Underseat Storage</t>
  </si>
  <si>
    <t>SL7</t>
  </si>
  <si>
    <t>Hummer EV SUT</t>
  </si>
  <si>
    <t>5ZS</t>
  </si>
  <si>
    <t>Multipro Tailgate Step Light</t>
  </si>
  <si>
    <t>Bedslide Classic</t>
  </si>
  <si>
    <t>QB1</t>
  </si>
  <si>
    <t>Swingout Toolbox for Passenger Side</t>
  </si>
  <si>
    <t>QB3</t>
  </si>
  <si>
    <t>Jack Tool Box</t>
  </si>
  <si>
    <t>SAS</t>
  </si>
  <si>
    <t>Bedslide Spare Tire Carrier Mount</t>
  </si>
  <si>
    <t>SEP</t>
  </si>
  <si>
    <t>Bed-Mounted Spare Tire Carrier</t>
  </si>
  <si>
    <t>Elevate Telescoping Rack</t>
  </si>
  <si>
    <t>Alternative Emblems</t>
  </si>
  <si>
    <t>A-Pillar Off-Road Lights</t>
  </si>
  <si>
    <t>S3O</t>
  </si>
  <si>
    <t>Mirror Projection Lights</t>
  </si>
  <si>
    <t>Off-Road Assist Steps with Rock Sliders</t>
  </si>
  <si>
    <t>SBD</t>
  </si>
  <si>
    <t>Sky Convertible Top</t>
  </si>
  <si>
    <t>SD1</t>
  </si>
  <si>
    <t>Evolution V2 XL Roof Top Tent</t>
  </si>
  <si>
    <t>SDA</t>
  </si>
  <si>
    <t>Rear Recovery Hooks</t>
  </si>
  <si>
    <t>Red Recovery Rings</t>
  </si>
  <si>
    <t>W0H</t>
  </si>
  <si>
    <t>Tech Bronze Recovery Rings</t>
  </si>
  <si>
    <t>Sport Pedals</t>
  </si>
  <si>
    <t>SIM</t>
  </si>
  <si>
    <t>Interior LED Lighting Kit</t>
  </si>
  <si>
    <t>Premium Carpet Floor Mats</t>
  </si>
  <si>
    <t>Recovery Kit</t>
  </si>
  <si>
    <t>RZK</t>
  </si>
  <si>
    <t>18" Beadlock Capable Wheels</t>
  </si>
  <si>
    <t>SGX</t>
  </si>
  <si>
    <t>Spare Wheel</t>
  </si>
  <si>
    <t>PDB</t>
  </si>
  <si>
    <r>
      <t xml:space="preserve">SPORT PACKAGE </t>
    </r>
    <r>
      <rPr>
        <b/>
        <sz val="12"/>
        <rFont val="Calibri"/>
        <family val="2"/>
        <scheme val="minor"/>
      </rPr>
      <t>(VQK, SBZ, RIK, ULK)</t>
    </r>
  </si>
  <si>
    <r>
      <t xml:space="preserve">ILLUMINATION PACKAGE </t>
    </r>
    <r>
      <rPr>
        <b/>
        <sz val="12"/>
        <rFont val="Calibri"/>
        <family val="2"/>
        <scheme val="minor"/>
      </rPr>
      <t>(RZU, S3O, VBP, SIM)</t>
    </r>
  </si>
  <si>
    <r>
      <t xml:space="preserve">BRONZE BEADLOCK PACKAGE </t>
    </r>
    <r>
      <rPr>
        <b/>
        <sz val="12"/>
        <rFont val="Calibri"/>
        <family val="2"/>
        <scheme val="minor"/>
      </rPr>
      <t>(W0H, RIK, RZK, RZT)</t>
    </r>
  </si>
  <si>
    <r>
      <t xml:space="preserve">CARGO UTILITY PACKOUT </t>
    </r>
    <r>
      <rPr>
        <b/>
        <sz val="12"/>
        <rFont val="Calibri"/>
        <family val="2"/>
        <scheme val="minor"/>
      </rPr>
      <t>(CAV, VRS, RWU, W2D)</t>
    </r>
  </si>
  <si>
    <t>CONSOLE- MOUNTED SAFE</t>
  </si>
  <si>
    <t>SPARE TIRE COVER</t>
  </si>
  <si>
    <t>SKY PANEL STORAGE TRAYS</t>
  </si>
  <si>
    <t>22" GRAZEN METALLIC WHEEL W/ FAUX CTIS</t>
  </si>
  <si>
    <t>FRONT &amp; REAR SPLASH GUARDS</t>
  </si>
  <si>
    <t>QNF</t>
  </si>
  <si>
    <t>RED / BLACK EMBLEMS</t>
  </si>
  <si>
    <t>REAR RECOVERY HOOKS</t>
  </si>
  <si>
    <r>
      <rPr>
        <sz val="12"/>
        <rFont val="Calibri"/>
        <family val="2"/>
        <scheme val="minor"/>
      </rPr>
      <t xml:space="preserve">DARK ESSENTIALS PACKAGE </t>
    </r>
    <r>
      <rPr>
        <b/>
        <sz val="12"/>
        <rFont val="Calibri"/>
        <family val="2"/>
        <scheme val="minor"/>
      </rPr>
      <t>(RIK, SDA, QNF)</t>
    </r>
  </si>
  <si>
    <t>SPARE WHEEL</t>
  </si>
  <si>
    <t>A-PILLAR OFF-ROAD LIGHTS</t>
  </si>
  <si>
    <t>MIRROR PROJECTION LIGHTS</t>
  </si>
  <si>
    <t>VIRTUAL AUXILIARY SWITCHES WITH POWER BOX</t>
  </si>
  <si>
    <t>INTERIOR LED LIGHTING KIT</t>
  </si>
  <si>
    <t>18" BRONZE BEADLOCK CAPABLE WHEEL</t>
  </si>
  <si>
    <t>18" BRONZE BEADLOCK CAPABLE SPARE</t>
  </si>
  <si>
    <t>CARGO LINER</t>
  </si>
  <si>
    <t>CARGO SECURITY SHADE</t>
  </si>
  <si>
    <t>CARGO COLLAPSIBLE ORGANIZER</t>
  </si>
  <si>
    <t>SPORT PEDALS</t>
  </si>
  <si>
    <t>RED RECOVERY RINGS</t>
  </si>
  <si>
    <t>TECH BRONZE RECOVERY RINGS</t>
  </si>
  <si>
    <t>SIERRA EV</t>
  </si>
  <si>
    <t>All-Weather E-Trunk Mat</t>
  </si>
  <si>
    <t>RSI</t>
  </si>
  <si>
    <t>Collapsible Cargo Bed Storage</t>
  </si>
  <si>
    <t>WH9</t>
  </si>
  <si>
    <t>Cargo Area Divider Vertical</t>
  </si>
  <si>
    <t>Bedside Utility Wall Package</t>
  </si>
  <si>
    <t>Cargo Strap Organizer</t>
  </si>
  <si>
    <t>PCW</t>
  </si>
  <si>
    <t>PCY</t>
  </si>
  <si>
    <t>Cargo Management System Rails</t>
  </si>
  <si>
    <t>Hard Folding Truck Bed Cover by RealTruck Advantage</t>
  </si>
  <si>
    <t>Tonneau Cover, Vinyl</t>
  </si>
  <si>
    <t>Trim Specific</t>
  </si>
  <si>
    <t>Regular Cab</t>
  </si>
  <si>
    <t>Double and Crew Cab</t>
  </si>
  <si>
    <t>SFU</t>
  </si>
  <si>
    <t>Brigth Split-Spoke Wheels</t>
  </si>
  <si>
    <t>22" High Gloss Black Wheels</t>
  </si>
  <si>
    <t>&amp;4SA/5SA</t>
  </si>
  <si>
    <t>SRV</t>
  </si>
  <si>
    <t>22" High Gloss Black Multi- Spoke Wheels</t>
  </si>
  <si>
    <t>SSI</t>
  </si>
  <si>
    <t>22" Bright Chrome Split- Spoke Wheels</t>
  </si>
  <si>
    <t>SSW</t>
  </si>
  <si>
    <t>22" Bright Chrome Multi- Spoke Wheels</t>
  </si>
  <si>
    <t>Double Cab</t>
  </si>
  <si>
    <t>Crew Cab</t>
  </si>
  <si>
    <t>VQM</t>
  </si>
  <si>
    <t>Chrome Tubular Assist Steps</t>
  </si>
  <si>
    <t>VT2</t>
  </si>
  <si>
    <t>Double and Crew</t>
  </si>
  <si>
    <t>Chrome Assist Steps</t>
  </si>
  <si>
    <t>WBC</t>
  </si>
  <si>
    <t>Performance Exhaust Kit</t>
  </si>
  <si>
    <t>Double</t>
  </si>
  <si>
    <r>
      <t xml:space="preserve">Elevation Black Package </t>
    </r>
    <r>
      <rPr>
        <b/>
        <sz val="12"/>
        <rFont val="Calibri"/>
        <family val="2"/>
        <scheme val="minor"/>
      </rPr>
      <t>(RVQ, RIA, SFZ)</t>
    </r>
  </si>
  <si>
    <r>
      <t xml:space="preserve">GMC Protection Package </t>
    </r>
    <r>
      <rPr>
        <b/>
        <sz val="12"/>
        <rFont val="Calibri"/>
        <family val="2"/>
        <scheme val="minor"/>
      </rPr>
      <t>(RIA, VQK)</t>
    </r>
  </si>
  <si>
    <r>
      <t xml:space="preserve">Cargo Convenience Package </t>
    </r>
    <r>
      <rPr>
        <b/>
        <sz val="12"/>
        <rFont val="Calibri"/>
        <family val="2"/>
        <scheme val="minor"/>
      </rPr>
      <t>(S1O, VBJ)</t>
    </r>
  </si>
  <si>
    <r>
      <t xml:space="preserve">Cargo Convenience Package  </t>
    </r>
    <r>
      <rPr>
        <b/>
        <sz val="12"/>
        <rFont val="Calibri"/>
        <family val="2"/>
        <scheme val="minor"/>
      </rPr>
      <t>(S1O, VBJ)</t>
    </r>
  </si>
  <si>
    <t>&amp;5SA</t>
  </si>
  <si>
    <t>&amp;4SB/5SA/5SB</t>
  </si>
  <si>
    <t>22" High Gloss Black Aluminum</t>
  </si>
  <si>
    <t>Multipro Audio System by Kicker</t>
  </si>
  <si>
    <t>&amp;5SA/5SB</t>
  </si>
  <si>
    <t>22" Bright Finish Aluminum Wheels</t>
  </si>
  <si>
    <t>SBL</t>
  </si>
  <si>
    <t>22" Gloss Black Aluminum Wheels</t>
  </si>
  <si>
    <t>&amp;Reg Cab</t>
  </si>
  <si>
    <t>Crew &amp; Double Cab</t>
  </si>
  <si>
    <t>20" Machined Aluminum with High Gloss Black Accents</t>
  </si>
  <si>
    <t>PDK</t>
  </si>
  <si>
    <t>5LE</t>
  </si>
  <si>
    <t>Garage Door Opener</t>
  </si>
  <si>
    <t>Retractable Cargo Shade</t>
  </si>
  <si>
    <r>
      <t xml:space="preserve">Interior Protection Package </t>
    </r>
    <r>
      <rPr>
        <b/>
        <sz val="12"/>
        <rFont val="Calibri"/>
        <family val="2"/>
        <scheme val="minor"/>
      </rPr>
      <t>(VLI, VAV, RIS)</t>
    </r>
  </si>
  <si>
    <r>
      <t xml:space="preserve">Floor Liner Package </t>
    </r>
    <r>
      <rPr>
        <b/>
        <sz val="12"/>
        <rFont val="Calibri"/>
        <family val="2"/>
        <scheme val="minor"/>
      </rPr>
      <t>(CAV, RIA, RIS)</t>
    </r>
  </si>
  <si>
    <t>Cargo Area Mat</t>
  </si>
  <si>
    <t>RIS</t>
  </si>
  <si>
    <t>All Weather Floor Liner (Row 2)</t>
  </si>
  <si>
    <t>All-Weather Floor Mats (Row 1)</t>
  </si>
  <si>
    <t xml:space="preserve">Premium Floor Liners </t>
  </si>
  <si>
    <t>&amp;5SB</t>
  </si>
  <si>
    <t>&amp;5SA &amp;GBA</t>
  </si>
  <si>
    <t>&amp;5SA -GBA</t>
  </si>
  <si>
    <t>&amp;4SA/4SB</t>
  </si>
  <si>
    <t>RFN</t>
  </si>
  <si>
    <t>RFZ</t>
  </si>
  <si>
    <t>RG8</t>
  </si>
  <si>
    <t>RGC</t>
  </si>
  <si>
    <t>RGE</t>
  </si>
  <si>
    <t>RGF</t>
  </si>
  <si>
    <t>RGH</t>
  </si>
  <si>
    <t>&amp;GBA</t>
  </si>
  <si>
    <t>RGK</t>
  </si>
  <si>
    <t>-GBA</t>
  </si>
  <si>
    <r>
      <t xml:space="preserve">Elevation Black Package </t>
    </r>
    <r>
      <rPr>
        <b/>
        <sz val="12"/>
        <rFont val="Calibri"/>
        <family val="2"/>
        <scheme val="minor"/>
      </rPr>
      <t>(R88, RZ9)</t>
    </r>
  </si>
  <si>
    <r>
      <t>25th Anniversary Denali (Ultimate) Package</t>
    </r>
    <r>
      <rPr>
        <b/>
        <sz val="12"/>
        <rFont val="Calibri"/>
        <family val="2"/>
        <scheme val="minor"/>
      </rPr>
      <t xml:space="preserve"> (5FG, RIK, S4X, R88)</t>
    </r>
  </si>
  <si>
    <r>
      <t>25th Anniversary Denali Package</t>
    </r>
    <r>
      <rPr>
        <b/>
        <sz val="12"/>
        <rFont val="Calibri"/>
        <family val="2"/>
        <scheme val="minor"/>
      </rPr>
      <t xml:space="preserve"> (5FG, RIK, SFZ, SJB)</t>
    </r>
  </si>
  <si>
    <r>
      <t xml:space="preserve">25th Anniversary Denali Package  </t>
    </r>
    <r>
      <rPr>
        <b/>
        <sz val="12"/>
        <rFont val="Calibri"/>
        <family val="2"/>
        <scheme val="minor"/>
      </rPr>
      <t>(5FG, RIK, SFZ, SJB, S4X)</t>
    </r>
  </si>
  <si>
    <r>
      <t xml:space="preserve">Cargo Convenience Package </t>
    </r>
    <r>
      <rPr>
        <b/>
        <sz val="12"/>
        <rFont val="Calibri"/>
        <family val="2"/>
        <scheme val="minor"/>
      </rPr>
      <t>(VRS, RWU, W2D)</t>
    </r>
  </si>
  <si>
    <r>
      <t xml:space="preserve">Cargo Convenience Package </t>
    </r>
    <r>
      <rPr>
        <b/>
        <sz val="12"/>
        <rFont val="Calibri"/>
        <family val="2"/>
        <scheme val="minor"/>
      </rPr>
      <t>(VRS, RWU, W2D, VTB)</t>
    </r>
  </si>
  <si>
    <r>
      <t xml:space="preserve">Get Active Package </t>
    </r>
    <r>
      <rPr>
        <b/>
        <sz val="12"/>
        <rFont val="Calibri"/>
        <family val="2"/>
        <scheme val="minor"/>
      </rPr>
      <t>(VQQ, VQK)</t>
    </r>
  </si>
  <si>
    <r>
      <t xml:space="preserve">Get Active Package </t>
    </r>
    <r>
      <rPr>
        <b/>
        <sz val="12"/>
        <rFont val="Calibri"/>
        <family val="2"/>
        <scheme val="minor"/>
      </rPr>
      <t>(VQQ, VQK, S1O)</t>
    </r>
  </si>
  <si>
    <r>
      <t xml:space="preserve">Yukon Bright Edition </t>
    </r>
    <r>
      <rPr>
        <b/>
        <sz val="12"/>
        <rFont val="Calibri"/>
        <family val="2"/>
        <scheme val="minor"/>
      </rPr>
      <t>(SSW, VKU, VQZ)</t>
    </r>
  </si>
  <si>
    <r>
      <t xml:space="preserve">Floor Liner Package </t>
    </r>
    <r>
      <rPr>
        <b/>
        <sz val="12"/>
        <rFont val="Calibri"/>
        <family val="2"/>
        <scheme val="minor"/>
      </rPr>
      <t>(RIA, RIB, CAV)</t>
    </r>
  </si>
  <si>
    <r>
      <t xml:space="preserve">Denali Ultimate Appearance Package </t>
    </r>
    <r>
      <rPr>
        <b/>
        <sz val="12"/>
        <rFont val="Calibri"/>
        <family val="2"/>
        <scheme val="minor"/>
      </rPr>
      <t>(SJB, S4X, RIK)</t>
    </r>
  </si>
  <si>
    <r>
      <t xml:space="preserve">Yukon Black Package </t>
    </r>
    <r>
      <rPr>
        <b/>
        <sz val="12"/>
        <rFont val="Calibri"/>
        <family val="2"/>
        <scheme val="minor"/>
      </rPr>
      <t>(SGM, VTA, SFZ, RIK, S4X)</t>
    </r>
  </si>
  <si>
    <r>
      <t xml:space="preserve">Interior Protection Package </t>
    </r>
    <r>
      <rPr>
        <b/>
        <sz val="12"/>
        <rFont val="Calibri"/>
        <family val="2"/>
        <scheme val="minor"/>
      </rPr>
      <t>(VAV, SD3, RIB)</t>
    </r>
  </si>
  <si>
    <r>
      <t xml:space="preserve">AT4 Appearance Package </t>
    </r>
    <r>
      <rPr>
        <b/>
        <sz val="12"/>
        <rFont val="Calibri"/>
        <family val="2"/>
        <scheme val="minor"/>
      </rPr>
      <t>(RN2, RIK, SPY, SPZ)</t>
    </r>
  </si>
  <si>
    <r>
      <t>AT4 Appearance Package</t>
    </r>
    <r>
      <rPr>
        <b/>
        <sz val="12"/>
        <rFont val="Calibri"/>
        <family val="2"/>
        <scheme val="minor"/>
      </rPr>
      <t xml:space="preserve"> (S4X, RN2, RIK, SPY, SPZ)</t>
    </r>
  </si>
  <si>
    <r>
      <t xml:space="preserve">Illumination Package </t>
    </r>
    <r>
      <rPr>
        <b/>
        <sz val="12"/>
        <rFont val="Calibri"/>
        <family val="2"/>
        <scheme val="minor"/>
      </rPr>
      <t>(S3I, S0M, 5RU)</t>
    </r>
  </si>
  <si>
    <t>&amp;4SG /5SA /5SB</t>
  </si>
  <si>
    <t>5FG</t>
  </si>
  <si>
    <t>24" Gloss Black Wheels</t>
  </si>
  <si>
    <t>R88</t>
  </si>
  <si>
    <t>RZ9</t>
  </si>
  <si>
    <t>Black Grille w/ Chrome Surround</t>
  </si>
  <si>
    <t>S4X</t>
  </si>
  <si>
    <t>Black Nameplates</t>
  </si>
  <si>
    <t>Black Mirror Caps</t>
  </si>
  <si>
    <t>SJB</t>
  </si>
  <si>
    <t>Black Mesh Grille</t>
  </si>
  <si>
    <t>Vertical Cargo Net</t>
  </si>
  <si>
    <r>
      <t xml:space="preserve">Performance Upgrade Package </t>
    </r>
    <r>
      <rPr>
        <b/>
        <sz val="12"/>
        <rFont val="Calibri"/>
        <family val="2"/>
        <scheme val="minor"/>
      </rPr>
      <t>(WBC, SBZ)</t>
    </r>
  </si>
  <si>
    <r>
      <t xml:space="preserve">Performance Upgrade Package </t>
    </r>
    <r>
      <rPr>
        <b/>
        <sz val="12"/>
        <rFont val="Calibri"/>
        <family val="2"/>
        <scheme val="minor"/>
      </rPr>
      <t>(WBC)</t>
    </r>
  </si>
  <si>
    <t>VKU</t>
  </si>
  <si>
    <t>Chrome Mirror Caps</t>
  </si>
  <si>
    <t>Polished Exhaust Tip</t>
  </si>
  <si>
    <t>Cargo Area Liner</t>
  </si>
  <si>
    <t>SPY</t>
  </si>
  <si>
    <t>5RU</t>
  </si>
  <si>
    <t>Illuminated Front GMC Emblem in Red</t>
  </si>
  <si>
    <t>Illuminated GMC Emblem in Black</t>
  </si>
  <si>
    <t>Illuminated Mirror Emblem</t>
  </si>
  <si>
    <t>Illuminated Cargo Skill Plate</t>
  </si>
  <si>
    <t>Black Wheel Locks</t>
  </si>
  <si>
    <t>Black Wheel Lugs</t>
  </si>
  <si>
    <t>Flex Organizer</t>
  </si>
  <si>
    <t>All Weather Floor Mats in Black</t>
  </si>
  <si>
    <t>Black Exhaust Tip</t>
  </si>
  <si>
    <t>Front 6-Piston Brembo Brake Upgrade with Color Matched Rear Calipers</t>
  </si>
  <si>
    <t>Center Console Lockable Storage Box</t>
  </si>
  <si>
    <t>S45</t>
  </si>
  <si>
    <t>Bright Wheel Protection Kit</t>
  </si>
  <si>
    <t>S4W</t>
  </si>
  <si>
    <t>Dark Wheel Protection Kit</t>
  </si>
  <si>
    <t>SF1</t>
  </si>
  <si>
    <t>22" Bright Chrome Wheels</t>
  </si>
  <si>
    <t>SF2</t>
  </si>
  <si>
    <t>22" Multi-Spoke Chrome Wheels</t>
  </si>
  <si>
    <t>SFJ</t>
  </si>
  <si>
    <t>Reflective window shade</t>
  </si>
  <si>
    <t>Black GMC emblems</t>
  </si>
  <si>
    <t>22" Painted Wheels</t>
  </si>
  <si>
    <t>22" Black Wheels w/Selective Machining</t>
  </si>
  <si>
    <t>22" Multi-Spoke Gloss Black Wheels</t>
  </si>
  <si>
    <t>22" Chrome Wheel</t>
  </si>
  <si>
    <t>22" Multi-Split Spoke Chrome Wheel</t>
  </si>
  <si>
    <t>Exhaust Upgrade, Single Side Exit</t>
  </si>
  <si>
    <t>Power Retractable Tonneau Cover</t>
  </si>
  <si>
    <t>All-Weather Etrunk Mat</t>
  </si>
  <si>
    <t>18" Grazen Beadlock Spare Wheel W/ Tech Bronze</t>
  </si>
  <si>
    <t>Console-Mounted Safe</t>
  </si>
  <si>
    <t>Multipro Tailgate Audio System By Kicker</t>
  </si>
  <si>
    <t>Sky Panel Storage Set For Etrunk</t>
  </si>
  <si>
    <t>Passenger-Side Bed-Mounted Vertical Spare Tire Carrier</t>
  </si>
  <si>
    <t>18" Tech Bronze Wheels W/ Machined Face</t>
  </si>
  <si>
    <t>22" Grazen Metallic Wheels With Fuax Ctis</t>
  </si>
  <si>
    <t>Wheel Lock Kit In Black</t>
  </si>
  <si>
    <t>Bed-Mounted Cross Rails</t>
  </si>
  <si>
    <t>Hard-Folding Tonneau Cover,</t>
  </si>
  <si>
    <t>Soft Roll-Up Tonneau Cover</t>
  </si>
  <si>
    <t>Front And Rear Splash Guards</t>
  </si>
  <si>
    <r>
      <rPr>
        <sz val="12"/>
        <rFont val="Calibri"/>
        <family val="2"/>
        <scheme val="minor"/>
      </rPr>
      <t xml:space="preserve">Dark Essentials Package </t>
    </r>
    <r>
      <rPr>
        <b/>
        <sz val="12"/>
        <rFont val="Calibri"/>
        <family val="2"/>
        <scheme val="minor"/>
      </rPr>
      <t>(RIK, SDA)</t>
    </r>
  </si>
  <si>
    <r>
      <t xml:space="preserve">Off-Road Readiness Package </t>
    </r>
    <r>
      <rPr>
        <b/>
        <sz val="12"/>
        <rFont val="Calibri"/>
        <family val="2"/>
        <scheme val="minor"/>
      </rPr>
      <t>(S1H, SGX, SEP)</t>
    </r>
  </si>
  <si>
    <r>
      <t xml:space="preserve">Illumination Package </t>
    </r>
    <r>
      <rPr>
        <b/>
        <sz val="12"/>
        <rFont val="Calibri"/>
        <family val="2"/>
        <scheme val="minor"/>
      </rPr>
      <t>(RZU, S3O, 63G, VBP, SIM)</t>
    </r>
  </si>
  <si>
    <r>
      <t xml:space="preserve">Bronze Bead Lock Package </t>
    </r>
    <r>
      <rPr>
        <b/>
        <sz val="12"/>
        <rFont val="Calibri"/>
        <family val="2"/>
        <scheme val="minor"/>
      </rPr>
      <t>(W0H, RIK, RZK)</t>
    </r>
  </si>
  <si>
    <r>
      <t xml:space="preserve">Lifestyle Adventure Package </t>
    </r>
    <r>
      <rPr>
        <b/>
        <sz val="12"/>
        <rFont val="Calibri"/>
        <family val="2"/>
        <scheme val="minor"/>
      </rPr>
      <t>(SD1, SL7, VQQ)</t>
    </r>
  </si>
  <si>
    <r>
      <t xml:space="preserve">Storage Package </t>
    </r>
    <r>
      <rPr>
        <b/>
        <sz val="12"/>
        <rFont val="Calibri"/>
        <family val="2"/>
        <scheme val="minor"/>
      </rPr>
      <t>(S1O, VBJ, SC8, QB1)</t>
    </r>
  </si>
  <si>
    <r>
      <t xml:space="preserve">Sport Package </t>
    </r>
    <r>
      <rPr>
        <b/>
        <sz val="12"/>
        <rFont val="Calibri"/>
        <family val="2"/>
        <scheme val="minor"/>
      </rPr>
      <t>(VQK, SBZ, RIK, ULK)</t>
    </r>
  </si>
  <si>
    <r>
      <t xml:space="preserve">Bedslide Carrier and Power Tonneau Cover Package </t>
    </r>
    <r>
      <rPr>
        <b/>
        <sz val="12"/>
        <rFont val="Calibri"/>
        <family val="2"/>
        <scheme val="minor"/>
      </rPr>
      <t>(5ZS, SAS, SGX, QB3, 5KM)</t>
    </r>
  </si>
  <si>
    <r>
      <rPr>
        <sz val="12"/>
        <rFont val="Calibri"/>
        <family val="2"/>
        <scheme val="minor"/>
      </rPr>
      <t>Interior Protection Package</t>
    </r>
    <r>
      <rPr>
        <b/>
        <sz val="12"/>
        <rFont val="Calibri"/>
        <family val="2"/>
        <scheme val="minor"/>
      </rPr>
      <t xml:space="preserve"> (RIA, RYC)</t>
    </r>
  </si>
  <si>
    <r>
      <rPr>
        <sz val="12"/>
        <rFont val="Calibri"/>
        <family val="2"/>
        <scheme val="minor"/>
      </rPr>
      <t>Cargo Package</t>
    </r>
    <r>
      <rPr>
        <b/>
        <sz val="12"/>
        <rFont val="Calibri"/>
        <family val="2"/>
        <scheme val="minor"/>
      </rPr>
      <t xml:space="preserve"> (RSI, WH9)</t>
    </r>
  </si>
  <si>
    <r>
      <rPr>
        <sz val="12"/>
        <rFont val="Calibri"/>
        <family val="2"/>
        <scheme val="minor"/>
      </rPr>
      <t>Bed Wall Organizer Package</t>
    </r>
    <r>
      <rPr>
        <b/>
        <sz val="12"/>
        <rFont val="Calibri"/>
        <family val="2"/>
        <scheme val="minor"/>
      </rPr>
      <t xml:space="preserve"> (5WI, RVY, S4K)</t>
    </r>
  </si>
  <si>
    <r>
      <rPr>
        <sz val="12"/>
        <rFont val="Calibri"/>
        <family val="2"/>
        <scheme val="minor"/>
      </rPr>
      <t xml:space="preserve">Floor Liner and Hard Truck Bed Cover Package </t>
    </r>
    <r>
      <rPr>
        <b/>
        <sz val="12"/>
        <rFont val="Calibri"/>
        <family val="2"/>
        <scheme val="minor"/>
      </rPr>
      <t>(RIA, VOZ)</t>
    </r>
  </si>
  <si>
    <t>Regular</t>
  </si>
  <si>
    <t>Crew</t>
  </si>
  <si>
    <t>Reg</t>
  </si>
  <si>
    <t>Gmc Multipro Tailgate Step Lights</t>
  </si>
  <si>
    <t>Lpo, Illuminated Front Gmc Emblem</t>
  </si>
  <si>
    <t>Multipro Audio System By Kicker</t>
  </si>
  <si>
    <t>Wheel Locks, Set Of 4</t>
  </si>
  <si>
    <t>Black Gmc Emblems</t>
  </si>
  <si>
    <t>22 Low Gloss Black With Machined Outer Spokes Wheels</t>
  </si>
  <si>
    <t>Auxiliary Trailer Camera (Customer Responsible For Installation)</t>
  </si>
  <si>
    <t>At4 High Clearance Step</t>
  </si>
  <si>
    <r>
      <rPr>
        <sz val="12"/>
        <rFont val="Calibri"/>
        <family val="2"/>
        <scheme val="minor"/>
      </rPr>
      <t xml:space="preserve">Floor Liner Package </t>
    </r>
    <r>
      <rPr>
        <b/>
        <sz val="12"/>
        <rFont val="Calibri"/>
        <family val="2"/>
        <scheme val="minor"/>
      </rPr>
      <t>(RIA, RIS, VLI)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</si>
</sst>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\$0.00"/>
    <numFmt numFmtId="167" formatCode="\$#,##0.00"/>
    <numFmt numFmtId="168" formatCode="&quot;$&quot;#,##0"/>
    <numFmt numFmtId="169" formatCode="\$0"/>
    <numFmt numFmtId="170" formatCode="\$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4">
    <xf numFmtId="0" fontId="0" fillId="0" borderId="0" xfId="0"/>
    <xf numFmtId="0" fontId="0" fillId="2" borderId="2" xfId="0" applyFill="1" applyBorder="1"/>
    <xf numFmtId="6" fontId="2" fillId="4" borderId="3" xfId="0" applyNumberFormat="1" applyFont="1" applyFill="1" applyBorder="1"/>
    <xf numFmtId="0" fontId="0" fillId="2" borderId="4" xfId="0" applyFill="1" applyBorder="1"/>
    <xf numFmtId="9" fontId="0" fillId="4" borderId="3" xfId="0" applyNumberFormat="1" applyFill="1" applyBorder="1"/>
    <xf numFmtId="164" fontId="0" fillId="0" borderId="0" xfId="0" applyNumberFormat="1"/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9" fontId="2" fillId="2" borderId="7" xfId="2" applyFont="1" applyFill="1" applyBorder="1" applyAlignment="1">
      <alignment horizontal="center" vertical="center"/>
    </xf>
    <xf numFmtId="9" fontId="2" fillId="5" borderId="5" xfId="2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9" fontId="2" fillId="3" borderId="5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9" fontId="2" fillId="2" borderId="5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8" fontId="2" fillId="2" borderId="5" xfId="1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0" fillId="3" borderId="5" xfId="1" applyNumberFormat="1" applyFont="1" applyFill="1" applyBorder="1" applyAlignment="1">
      <alignment horizontal="center" vertical="center"/>
    </xf>
    <xf numFmtId="168" fontId="0" fillId="3" borderId="5" xfId="0" applyNumberFormat="1" applyFill="1" applyBorder="1" applyAlignment="1">
      <alignment horizontal="center" vertical="center"/>
    </xf>
    <xf numFmtId="168" fontId="2" fillId="3" borderId="5" xfId="0" applyNumberFormat="1" applyFont="1" applyFill="1" applyBorder="1" applyAlignment="1">
      <alignment horizontal="center" vertical="center"/>
    </xf>
    <xf numFmtId="168" fontId="0" fillId="5" borderId="5" xfId="1" applyNumberFormat="1" applyFont="1" applyFill="1" applyBorder="1" applyAlignment="1">
      <alignment horizontal="center" vertical="center"/>
    </xf>
    <xf numFmtId="168" fontId="0" fillId="5" borderId="5" xfId="0" applyNumberFormat="1" applyFill="1" applyBorder="1" applyAlignment="1">
      <alignment horizontal="center" vertical="center"/>
    </xf>
    <xf numFmtId="168" fontId="2" fillId="5" borderId="5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6" borderId="5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168" fontId="0" fillId="3" borderId="15" xfId="1" applyNumberFormat="1" applyFont="1" applyFill="1" applyBorder="1" applyAlignment="1">
      <alignment horizontal="center" vertical="center"/>
    </xf>
    <xf numFmtId="168" fontId="2" fillId="3" borderId="15" xfId="0" applyNumberFormat="1" applyFont="1" applyFill="1" applyBorder="1" applyAlignment="1">
      <alignment horizontal="center" vertical="center"/>
    </xf>
    <xf numFmtId="9" fontId="2" fillId="3" borderId="15" xfId="2" applyFont="1" applyFill="1" applyBorder="1" applyAlignment="1">
      <alignment horizontal="center" vertical="center"/>
    </xf>
    <xf numFmtId="168" fontId="0" fillId="5" borderId="22" xfId="1" applyNumberFormat="1" applyFont="1" applyFill="1" applyBorder="1" applyAlignment="1">
      <alignment horizontal="center" vertical="center"/>
    </xf>
    <xf numFmtId="168" fontId="0" fillId="5" borderId="22" xfId="0" applyNumberFormat="1" applyFill="1" applyBorder="1" applyAlignment="1">
      <alignment horizontal="center" vertical="center"/>
    </xf>
    <xf numFmtId="168" fontId="2" fillId="5" borderId="22" xfId="0" applyNumberFormat="1" applyFont="1" applyFill="1" applyBorder="1" applyAlignment="1">
      <alignment horizontal="center" vertical="center"/>
    </xf>
    <xf numFmtId="9" fontId="2" fillId="5" borderId="23" xfId="2" applyFont="1" applyFill="1" applyBorder="1" applyAlignment="1">
      <alignment horizontal="center" vertical="center"/>
    </xf>
    <xf numFmtId="9" fontId="2" fillId="5" borderId="25" xfId="2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68" fontId="0" fillId="5" borderId="27" xfId="1" applyNumberFormat="1" applyFont="1" applyFill="1" applyBorder="1" applyAlignment="1">
      <alignment horizontal="center" vertical="center"/>
    </xf>
    <xf numFmtId="168" fontId="0" fillId="5" borderId="27" xfId="0" applyNumberFormat="1" applyFill="1" applyBorder="1" applyAlignment="1">
      <alignment horizontal="center" vertical="center"/>
    </xf>
    <xf numFmtId="168" fontId="2" fillId="5" borderId="27" xfId="0" applyNumberFormat="1" applyFont="1" applyFill="1" applyBorder="1" applyAlignment="1">
      <alignment horizontal="center" vertical="center"/>
    </xf>
    <xf numFmtId="9" fontId="2" fillId="5" borderId="28" xfId="2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/>
    </xf>
    <xf numFmtId="169" fontId="9" fillId="3" borderId="5" xfId="0" applyNumberFormat="1" applyFont="1" applyFill="1" applyBorder="1" applyAlignment="1">
      <alignment horizontal="center" vertical="center" shrinkToFit="1"/>
    </xf>
    <xf numFmtId="169" fontId="9" fillId="5" borderId="5" xfId="0" applyNumberFormat="1" applyFont="1" applyFill="1" applyBorder="1" applyAlignment="1">
      <alignment horizontal="center" vertical="center" shrinkToFit="1"/>
    </xf>
    <xf numFmtId="169" fontId="5" fillId="5" borderId="5" xfId="0" applyNumberFormat="1" applyFont="1" applyFill="1" applyBorder="1" applyAlignment="1">
      <alignment horizontal="center" vertical="center" shrinkToFit="1"/>
    </xf>
    <xf numFmtId="9" fontId="3" fillId="0" borderId="0" xfId="0" applyNumberFormat="1" applyFont="1"/>
    <xf numFmtId="0" fontId="0" fillId="3" borderId="15" xfId="0" applyFill="1" applyBorder="1" applyAlignment="1">
      <alignment horizontal="center" vertical="center"/>
    </xf>
    <xf numFmtId="168" fontId="0" fillId="3" borderId="15" xfId="0" applyNumberForma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170" fontId="9" fillId="5" borderId="22" xfId="0" applyNumberFormat="1" applyFont="1" applyFill="1" applyBorder="1" applyAlignment="1">
      <alignment horizontal="center" vertical="center" shrinkToFit="1"/>
    </xf>
    <xf numFmtId="170" fontId="9" fillId="5" borderId="5" xfId="0" applyNumberFormat="1" applyFont="1" applyFill="1" applyBorder="1" applyAlignment="1">
      <alignment horizontal="center" vertical="center" shrinkToFit="1"/>
    </xf>
    <xf numFmtId="170" fontId="9" fillId="5" borderId="27" xfId="0" applyNumberFormat="1" applyFont="1" applyFill="1" applyBorder="1" applyAlignment="1">
      <alignment horizontal="center" vertical="center" shrinkToFit="1"/>
    </xf>
    <xf numFmtId="0" fontId="4" fillId="6" borderId="29" xfId="0" applyFont="1" applyFill="1" applyBorder="1" applyAlignment="1">
      <alignment horizontal="center" vertical="center" wrapText="1"/>
    </xf>
    <xf numFmtId="170" fontId="9" fillId="3" borderId="5" xfId="0" applyNumberFormat="1" applyFont="1" applyFill="1" applyBorder="1" applyAlignment="1">
      <alignment horizontal="center" vertical="center" shrinkToFit="1"/>
    </xf>
    <xf numFmtId="0" fontId="4" fillId="7" borderId="2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top" wrapText="1"/>
    </xf>
    <xf numFmtId="0" fontId="3" fillId="7" borderId="13" xfId="1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168" fontId="12" fillId="3" borderId="5" xfId="1" applyNumberFormat="1" applyFont="1" applyFill="1" applyBorder="1" applyAlignment="1">
      <alignment horizontal="center" vertical="center"/>
    </xf>
    <xf numFmtId="168" fontId="13" fillId="3" borderId="5" xfId="0" applyNumberFormat="1" applyFont="1" applyFill="1" applyBorder="1" applyAlignment="1">
      <alignment horizontal="center" vertical="center"/>
    </xf>
    <xf numFmtId="168" fontId="12" fillId="5" borderId="5" xfId="1" applyNumberFormat="1" applyFont="1" applyFill="1" applyBorder="1" applyAlignment="1">
      <alignment horizontal="center"/>
    </xf>
    <xf numFmtId="168" fontId="13" fillId="5" borderId="5" xfId="0" applyNumberFormat="1" applyFont="1" applyFill="1" applyBorder="1" applyAlignment="1">
      <alignment horizontal="center"/>
    </xf>
    <xf numFmtId="9" fontId="13" fillId="5" borderId="23" xfId="2" applyFont="1" applyFill="1" applyBorder="1" applyAlignment="1">
      <alignment horizontal="center"/>
    </xf>
    <xf numFmtId="9" fontId="13" fillId="5" borderId="25" xfId="2" applyFont="1" applyFill="1" applyBorder="1" applyAlignment="1">
      <alignment horizontal="center"/>
    </xf>
    <xf numFmtId="9" fontId="13" fillId="5" borderId="28" xfId="2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67" fontId="14" fillId="3" borderId="5" xfId="0" applyNumberFormat="1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wrapText="1"/>
    </xf>
    <xf numFmtId="166" fontId="14" fillId="5" borderId="5" xfId="0" applyNumberFormat="1" applyFont="1" applyFill="1" applyBorder="1" applyAlignment="1">
      <alignment horizontal="center" vertical="center" shrinkToFit="1"/>
    </xf>
    <xf numFmtId="167" fontId="14" fillId="5" borderId="5" xfId="0" applyNumberFormat="1" applyFont="1" applyFill="1" applyBorder="1" applyAlignment="1">
      <alignment horizontal="center" vertical="center" shrinkToFit="1"/>
    </xf>
    <xf numFmtId="166" fontId="14" fillId="5" borderId="1" xfId="0" applyNumberFormat="1" applyFont="1" applyFill="1" applyBorder="1" applyAlignment="1">
      <alignment horizontal="center" vertical="center" shrinkToFit="1"/>
    </xf>
    <xf numFmtId="168" fontId="12" fillId="5" borderId="1" xfId="1" applyNumberFormat="1" applyFont="1" applyFill="1" applyBorder="1" applyAlignment="1">
      <alignment horizontal="center"/>
    </xf>
    <xf numFmtId="168" fontId="13" fillId="5" borderId="1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 wrapText="1"/>
    </xf>
    <xf numFmtId="9" fontId="13" fillId="5" borderId="5" xfId="2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9" fontId="13" fillId="5" borderId="1" xfId="2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top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vertical="top" wrapText="1"/>
    </xf>
    <xf numFmtId="0" fontId="3" fillId="7" borderId="33" xfId="1" applyNumberFormat="1" applyFont="1" applyFill="1" applyBorder="1" applyAlignment="1">
      <alignment horizontal="center" vertical="center"/>
    </xf>
    <xf numFmtId="0" fontId="3" fillId="7" borderId="34" xfId="1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4" fontId="11" fillId="2" borderId="15" xfId="0" applyNumberFormat="1" applyFont="1" applyFill="1" applyBorder="1" applyAlignment="1">
      <alignment horizontal="center" vertical="center"/>
    </xf>
    <xf numFmtId="168" fontId="11" fillId="2" borderId="15" xfId="1" applyNumberFormat="1" applyFont="1" applyFill="1" applyBorder="1" applyAlignment="1">
      <alignment horizontal="center" vertical="center"/>
    </xf>
    <xf numFmtId="44" fontId="11" fillId="2" borderId="15" xfId="1" applyFont="1" applyFill="1" applyBorder="1" applyAlignment="1">
      <alignment horizontal="center" vertical="center"/>
    </xf>
    <xf numFmtId="44" fontId="11" fillId="2" borderId="15" xfId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9" fontId="11" fillId="2" borderId="15" xfId="2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/>
      <protection hidden="1"/>
    </xf>
    <xf numFmtId="6" fontId="12" fillId="3" borderId="22" xfId="0" applyNumberFormat="1" applyFont="1" applyFill="1" applyBorder="1" applyAlignment="1">
      <alignment horizontal="center" vertical="center" wrapText="1"/>
    </xf>
    <xf numFmtId="168" fontId="12" fillId="3" borderId="22" xfId="1" applyNumberFormat="1" applyFont="1" applyFill="1" applyBorder="1" applyAlignment="1">
      <alignment horizontal="center" vertical="center"/>
    </xf>
    <xf numFmtId="168" fontId="13" fillId="3" borderId="22" xfId="0" applyNumberFormat="1" applyFont="1" applyFill="1" applyBorder="1" applyAlignment="1">
      <alignment horizontal="center" vertical="center"/>
    </xf>
    <xf numFmtId="9" fontId="13" fillId="3" borderId="23" xfId="2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9" fontId="13" fillId="3" borderId="25" xfId="2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 applyProtection="1">
      <alignment horizontal="center" vertical="center"/>
      <protection hidden="1"/>
    </xf>
    <xf numFmtId="167" fontId="14" fillId="3" borderId="27" xfId="0" applyNumberFormat="1" applyFont="1" applyFill="1" applyBorder="1" applyAlignment="1">
      <alignment horizontal="center" vertical="center" shrinkToFit="1"/>
    </xf>
    <xf numFmtId="168" fontId="12" fillId="3" borderId="27" xfId="1" applyNumberFormat="1" applyFont="1" applyFill="1" applyBorder="1" applyAlignment="1">
      <alignment horizontal="center" vertical="center"/>
    </xf>
    <xf numFmtId="168" fontId="13" fillId="3" borderId="27" xfId="0" applyNumberFormat="1" applyFont="1" applyFill="1" applyBorder="1" applyAlignment="1">
      <alignment horizontal="center" vertical="center"/>
    </xf>
    <xf numFmtId="9" fontId="13" fillId="3" borderId="28" xfId="2" applyFont="1" applyFill="1" applyBorder="1" applyAlignment="1">
      <alignment horizontal="center" vertical="center"/>
    </xf>
    <xf numFmtId="166" fontId="14" fillId="5" borderId="22" xfId="0" applyNumberFormat="1" applyFont="1" applyFill="1" applyBorder="1" applyAlignment="1">
      <alignment horizontal="center" vertical="center" shrinkToFit="1"/>
    </xf>
    <xf numFmtId="168" fontId="12" fillId="5" borderId="22" xfId="1" applyNumberFormat="1" applyFont="1" applyFill="1" applyBorder="1" applyAlignment="1">
      <alignment horizontal="center" vertical="center"/>
    </xf>
    <xf numFmtId="168" fontId="12" fillId="5" borderId="5" xfId="1" applyNumberFormat="1" applyFont="1" applyFill="1" applyBorder="1" applyAlignment="1">
      <alignment horizontal="center" vertical="center"/>
    </xf>
    <xf numFmtId="166" fontId="14" fillId="5" borderId="27" xfId="0" applyNumberFormat="1" applyFont="1" applyFill="1" applyBorder="1" applyAlignment="1">
      <alignment horizontal="center" vertical="center" shrinkToFit="1"/>
    </xf>
    <xf numFmtId="168" fontId="12" fillId="5" borderId="27" xfId="1" applyNumberFormat="1" applyFont="1" applyFill="1" applyBorder="1" applyAlignment="1">
      <alignment horizontal="center" vertical="center"/>
    </xf>
    <xf numFmtId="6" fontId="12" fillId="3" borderId="22" xfId="0" applyNumberFormat="1" applyFont="1" applyFill="1" applyBorder="1" applyAlignment="1">
      <alignment horizontal="center" vertical="center"/>
    </xf>
    <xf numFmtId="0" fontId="12" fillId="7" borderId="13" xfId="1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168" fontId="13" fillId="5" borderId="5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7" borderId="15" xfId="0" applyFont="1" applyFill="1" applyBorder="1" applyAlignment="1">
      <alignment horizontal="center" vertical="center" wrapText="1"/>
    </xf>
    <xf numFmtId="0" fontId="12" fillId="7" borderId="9" xfId="1" applyNumberFormat="1" applyFont="1" applyFill="1" applyBorder="1" applyAlignment="1">
      <alignment horizontal="center" vertical="center"/>
    </xf>
    <xf numFmtId="168" fontId="13" fillId="5" borderId="22" xfId="0" applyNumberFormat="1" applyFont="1" applyFill="1" applyBorder="1" applyAlignment="1">
      <alignment horizontal="center" vertical="center"/>
    </xf>
    <xf numFmtId="168" fontId="13" fillId="5" borderId="27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0" xfId="1" applyNumberFormat="1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7" fillId="5" borderId="5" xfId="1" applyNumberFormat="1" applyFont="1" applyFill="1" applyBorder="1" applyAlignment="1">
      <alignment horizontal="center" vertical="center"/>
    </xf>
    <xf numFmtId="168" fontId="7" fillId="5" borderId="5" xfId="0" applyNumberFormat="1" applyFont="1" applyFill="1" applyBorder="1" applyAlignment="1">
      <alignment horizontal="center" vertical="center"/>
    </xf>
    <xf numFmtId="168" fontId="11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168" fontId="7" fillId="5" borderId="22" xfId="1" applyNumberFormat="1" applyFont="1" applyFill="1" applyBorder="1" applyAlignment="1">
      <alignment horizontal="center" vertical="center"/>
    </xf>
    <xf numFmtId="168" fontId="7" fillId="5" borderId="22" xfId="0" applyNumberFormat="1" applyFont="1" applyFill="1" applyBorder="1" applyAlignment="1">
      <alignment horizontal="center" vertical="center"/>
    </xf>
    <xf numFmtId="168" fontId="11" fillId="5" borderId="22" xfId="0" applyNumberFormat="1" applyFont="1" applyFill="1" applyBorder="1" applyAlignment="1">
      <alignment horizontal="center" vertical="center"/>
    </xf>
    <xf numFmtId="9" fontId="11" fillId="5" borderId="23" xfId="2" applyFont="1" applyFill="1" applyBorder="1" applyAlignment="1">
      <alignment horizontal="center" vertical="center"/>
    </xf>
    <xf numFmtId="9" fontId="11" fillId="5" borderId="25" xfId="2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167" fontId="14" fillId="5" borderId="27" xfId="0" applyNumberFormat="1" applyFont="1" applyFill="1" applyBorder="1" applyAlignment="1">
      <alignment horizontal="center" vertical="center" shrinkToFit="1"/>
    </xf>
    <xf numFmtId="168" fontId="7" fillId="5" borderId="27" xfId="1" applyNumberFormat="1" applyFont="1" applyFill="1" applyBorder="1" applyAlignment="1">
      <alignment horizontal="center" vertical="center"/>
    </xf>
    <xf numFmtId="168" fontId="7" fillId="5" borderId="27" xfId="0" applyNumberFormat="1" applyFont="1" applyFill="1" applyBorder="1" applyAlignment="1">
      <alignment horizontal="center" vertical="center"/>
    </xf>
    <xf numFmtId="168" fontId="11" fillId="5" borderId="27" xfId="0" applyNumberFormat="1" applyFont="1" applyFill="1" applyBorder="1" applyAlignment="1">
      <alignment horizontal="center" vertical="center"/>
    </xf>
    <xf numFmtId="9" fontId="11" fillId="5" borderId="28" xfId="2" applyFont="1" applyFill="1" applyBorder="1" applyAlignment="1">
      <alignment horizontal="center" vertical="center"/>
    </xf>
    <xf numFmtId="168" fontId="7" fillId="3" borderId="5" xfId="1" applyNumberFormat="1" applyFont="1" applyFill="1" applyBorder="1" applyAlignment="1">
      <alignment horizontal="center" vertical="center"/>
    </xf>
    <xf numFmtId="168" fontId="7" fillId="3" borderId="5" xfId="0" applyNumberFormat="1" applyFont="1" applyFill="1" applyBorder="1" applyAlignment="1">
      <alignment horizontal="center" vertical="center"/>
    </xf>
    <xf numFmtId="168" fontId="11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67" fontId="14" fillId="5" borderId="1" xfId="0" applyNumberFormat="1" applyFont="1" applyFill="1" applyBorder="1" applyAlignment="1">
      <alignment horizontal="center" vertical="center" shrinkToFit="1"/>
    </xf>
    <xf numFmtId="168" fontId="7" fillId="5" borderId="1" xfId="1" applyNumberFormat="1" applyFont="1" applyFill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/>
    </xf>
    <xf numFmtId="168" fontId="11" fillId="5" borderId="1" xfId="0" applyNumberFormat="1" applyFont="1" applyFill="1" applyBorder="1" applyAlignment="1">
      <alignment horizontal="center" vertical="center"/>
    </xf>
    <xf numFmtId="9" fontId="11" fillId="5" borderId="30" xfId="2" applyFont="1" applyFill="1" applyBorder="1" applyAlignment="1">
      <alignment horizontal="center" vertical="center"/>
    </xf>
    <xf numFmtId="166" fontId="14" fillId="3" borderId="5" xfId="0" applyNumberFormat="1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/>
    </xf>
    <xf numFmtId="167" fontId="14" fillId="3" borderId="22" xfId="0" applyNumberFormat="1" applyFont="1" applyFill="1" applyBorder="1" applyAlignment="1">
      <alignment horizontal="center" vertical="center" shrinkToFit="1"/>
    </xf>
    <xf numFmtId="168" fontId="7" fillId="3" borderId="22" xfId="1" applyNumberFormat="1" applyFont="1" applyFill="1" applyBorder="1" applyAlignment="1">
      <alignment horizontal="center" vertical="center"/>
    </xf>
    <xf numFmtId="168" fontId="7" fillId="3" borderId="22" xfId="0" applyNumberFormat="1" applyFont="1" applyFill="1" applyBorder="1" applyAlignment="1">
      <alignment horizontal="center" vertical="center"/>
    </xf>
    <xf numFmtId="168" fontId="11" fillId="3" borderId="22" xfId="0" applyNumberFormat="1" applyFont="1" applyFill="1" applyBorder="1" applyAlignment="1">
      <alignment horizontal="center" vertical="center"/>
    </xf>
    <xf numFmtId="9" fontId="11" fillId="3" borderId="23" xfId="2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9" fontId="11" fillId="3" borderId="25" xfId="2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166" fontId="14" fillId="3" borderId="27" xfId="0" applyNumberFormat="1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9" fontId="2" fillId="2" borderId="15" xfId="2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7" fillId="5" borderId="5" xfId="0" applyNumberFormat="1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165" fontId="7" fillId="5" borderId="5" xfId="1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165" fontId="7" fillId="5" borderId="22" xfId="1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7" fillId="5" borderId="27" xfId="1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7" fillId="5" borderId="22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horizontal="center" vertical="center"/>
    </xf>
    <xf numFmtId="165" fontId="7" fillId="5" borderId="27" xfId="0" applyNumberFormat="1" applyFont="1" applyFill="1" applyBorder="1" applyAlignment="1">
      <alignment horizontal="center" vertical="center"/>
    </xf>
    <xf numFmtId="165" fontId="11" fillId="5" borderId="22" xfId="0" applyNumberFormat="1" applyFont="1" applyFill="1" applyBorder="1" applyAlignment="1">
      <alignment horizontal="center" vertical="center"/>
    </xf>
    <xf numFmtId="165" fontId="11" fillId="5" borderId="5" xfId="0" applyNumberFormat="1" applyFont="1" applyFill="1" applyBorder="1" applyAlignment="1">
      <alignment horizontal="center" vertical="center"/>
    </xf>
    <xf numFmtId="165" fontId="11" fillId="5" borderId="27" xfId="0" applyNumberFormat="1" applyFont="1" applyFill="1" applyBorder="1" applyAlignment="1">
      <alignment horizontal="center" vertical="center"/>
    </xf>
    <xf numFmtId="165" fontId="7" fillId="3" borderId="22" xfId="1" applyNumberFormat="1" applyFont="1" applyFill="1" applyBorder="1" applyAlignment="1">
      <alignment horizontal="center" vertical="center"/>
    </xf>
    <xf numFmtId="165" fontId="11" fillId="3" borderId="22" xfId="0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5" fontId="7" fillId="3" borderId="27" xfId="1" applyNumberFormat="1" applyFont="1" applyFill="1" applyBorder="1" applyAlignment="1">
      <alignment horizontal="center" vertical="center"/>
    </xf>
    <xf numFmtId="165" fontId="11" fillId="3" borderId="27" xfId="0" applyNumberFormat="1" applyFont="1" applyFill="1" applyBorder="1" applyAlignment="1">
      <alignment horizontal="center" vertical="center"/>
    </xf>
    <xf numFmtId="9" fontId="11" fillId="3" borderId="28" xfId="2" applyFont="1" applyFill="1" applyBorder="1" applyAlignment="1">
      <alignment horizontal="center" vertical="center"/>
    </xf>
    <xf numFmtId="166" fontId="14" fillId="3" borderId="22" xfId="0" applyNumberFormat="1" applyFont="1" applyFill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70" fontId="7" fillId="3" borderId="5" xfId="1" applyNumberFormat="1" applyFont="1" applyFill="1" applyBorder="1" applyAlignment="1">
      <alignment horizontal="center" vertical="center"/>
    </xf>
    <xf numFmtId="170" fontId="7" fillId="3" borderId="5" xfId="0" applyNumberFormat="1" applyFont="1" applyFill="1" applyBorder="1" applyAlignment="1">
      <alignment horizontal="center" vertical="center"/>
    </xf>
    <xf numFmtId="170" fontId="11" fillId="3" borderId="5" xfId="0" applyNumberFormat="1" applyFont="1" applyFill="1" applyBorder="1" applyAlignment="1">
      <alignment horizontal="center" vertical="center"/>
    </xf>
    <xf numFmtId="164" fontId="7" fillId="3" borderId="22" xfId="0" applyNumberFormat="1" applyFont="1" applyFill="1" applyBorder="1" applyAlignment="1">
      <alignment horizontal="center" vertical="center"/>
    </xf>
    <xf numFmtId="170" fontId="7" fillId="3" borderId="22" xfId="1" applyNumberFormat="1" applyFont="1" applyFill="1" applyBorder="1" applyAlignment="1">
      <alignment horizontal="center" vertical="center"/>
    </xf>
    <xf numFmtId="170" fontId="7" fillId="3" borderId="22" xfId="0" applyNumberFormat="1" applyFont="1" applyFill="1" applyBorder="1" applyAlignment="1">
      <alignment horizontal="center" vertical="center"/>
    </xf>
    <xf numFmtId="170" fontId="11" fillId="3" borderId="22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170" fontId="7" fillId="3" borderId="27" xfId="1" applyNumberFormat="1" applyFont="1" applyFill="1" applyBorder="1" applyAlignment="1">
      <alignment horizontal="center" vertical="center"/>
    </xf>
    <xf numFmtId="170" fontId="7" fillId="3" borderId="27" xfId="0" applyNumberFormat="1" applyFont="1" applyFill="1" applyBorder="1" applyAlignment="1">
      <alignment horizontal="center" vertical="center"/>
    </xf>
    <xf numFmtId="170" fontId="11" fillId="3" borderId="27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170" fontId="7" fillId="5" borderId="5" xfId="1" applyNumberFormat="1" applyFont="1" applyFill="1" applyBorder="1" applyAlignment="1">
      <alignment horizontal="center" vertical="center"/>
    </xf>
    <xf numFmtId="170" fontId="7" fillId="5" borderId="5" xfId="0" applyNumberFormat="1" applyFont="1" applyFill="1" applyBorder="1" applyAlignment="1">
      <alignment horizontal="center" vertical="center"/>
    </xf>
    <xf numFmtId="170" fontId="11" fillId="5" borderId="5" xfId="0" applyNumberFormat="1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0" fillId="6" borderId="5" xfId="0" applyFill="1" applyBorder="1"/>
    <xf numFmtId="164" fontId="7" fillId="5" borderId="14" xfId="0" applyNumberFormat="1" applyFont="1" applyFill="1" applyBorder="1" applyAlignment="1">
      <alignment horizontal="center" vertical="center"/>
    </xf>
    <xf numFmtId="0" fontId="12" fillId="5" borderId="22" xfId="1" applyNumberFormat="1" applyFont="1" applyFill="1" applyBorder="1" applyAlignment="1">
      <alignment horizontal="center" vertical="center"/>
    </xf>
    <xf numFmtId="167" fontId="14" fillId="5" borderId="22" xfId="0" applyNumberFormat="1" applyFont="1" applyFill="1" applyBorder="1" applyAlignment="1">
      <alignment horizontal="center" vertical="center" shrinkToFit="1"/>
    </xf>
    <xf numFmtId="9" fontId="13" fillId="5" borderId="23" xfId="2" applyFont="1" applyFill="1" applyBorder="1" applyAlignment="1">
      <alignment horizontal="center" vertical="center"/>
    </xf>
    <xf numFmtId="0" fontId="12" fillId="5" borderId="5" xfId="1" applyNumberFormat="1" applyFont="1" applyFill="1" applyBorder="1" applyAlignment="1">
      <alignment horizontal="center" vertical="center"/>
    </xf>
    <xf numFmtId="9" fontId="13" fillId="5" borderId="25" xfId="2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7" fillId="5" borderId="27" xfId="0" applyFont="1" applyFill="1" applyBorder="1" applyAlignment="1" applyProtection="1">
      <alignment horizontal="center" vertical="center"/>
      <protection hidden="1"/>
    </xf>
    <xf numFmtId="9" fontId="13" fillId="5" borderId="28" xfId="2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6" fontId="2" fillId="4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7" borderId="25" xfId="1" applyNumberFormat="1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1" applyNumberFormat="1" applyFont="1" applyFill="1" applyBorder="1" applyAlignment="1">
      <alignment horizontal="center" vertical="center"/>
    </xf>
    <xf numFmtId="0" fontId="3" fillId="7" borderId="30" xfId="1" applyNumberFormat="1" applyFont="1" applyFill="1" applyBorder="1" applyAlignment="1">
      <alignment horizontal="center" vertical="center"/>
    </xf>
    <xf numFmtId="0" fontId="12" fillId="3" borderId="27" xfId="1" applyNumberFormat="1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3" fillId="5" borderId="41" xfId="0" applyFont="1" applyFill="1" applyBorder="1" applyAlignment="1">
      <alignment horizontal="center" vertical="center" wrapText="1"/>
    </xf>
    <xf numFmtId="164" fontId="7" fillId="5" borderId="39" xfId="0" applyNumberFormat="1" applyFont="1" applyFill="1" applyBorder="1" applyAlignment="1">
      <alignment horizontal="center" vertical="center"/>
    </xf>
    <xf numFmtId="170" fontId="7" fillId="5" borderId="22" xfId="1" applyNumberFormat="1" applyFont="1" applyFill="1" applyBorder="1" applyAlignment="1">
      <alignment horizontal="center" vertical="center"/>
    </xf>
    <xf numFmtId="170" fontId="7" fillId="5" borderId="22" xfId="0" applyNumberFormat="1" applyFont="1" applyFill="1" applyBorder="1" applyAlignment="1">
      <alignment horizontal="center" vertical="center"/>
    </xf>
    <xf numFmtId="170" fontId="11" fillId="5" borderId="22" xfId="0" applyNumberFormat="1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 wrapText="1"/>
    </xf>
    <xf numFmtId="164" fontId="7" fillId="5" borderId="40" xfId="0" applyNumberFormat="1" applyFont="1" applyFill="1" applyBorder="1" applyAlignment="1">
      <alignment horizontal="center" vertical="center"/>
    </xf>
    <xf numFmtId="170" fontId="7" fillId="5" borderId="27" xfId="1" applyNumberFormat="1" applyFont="1" applyFill="1" applyBorder="1" applyAlignment="1">
      <alignment horizontal="center" vertical="center"/>
    </xf>
    <xf numFmtId="170" fontId="7" fillId="5" borderId="27" xfId="0" applyNumberFormat="1" applyFont="1" applyFill="1" applyBorder="1" applyAlignment="1">
      <alignment horizontal="center" vertical="center"/>
    </xf>
    <xf numFmtId="170" fontId="11" fillId="5" borderId="27" xfId="0" applyNumberFormat="1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164" fontId="7" fillId="6" borderId="23" xfId="0" applyNumberFormat="1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 wrapText="1"/>
    </xf>
    <xf numFmtId="164" fontId="7" fillId="6" borderId="25" xfId="0" applyNumberFormat="1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164" fontId="7" fillId="6" borderId="2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8" fillId="6" borderId="0" xfId="0" applyFont="1" applyFill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167" fontId="10" fillId="6" borderId="18" xfId="0" applyNumberFormat="1" applyFont="1" applyFill="1" applyBorder="1" applyAlignment="1">
      <alignment horizontal="center" vertical="center" shrinkToFit="1"/>
    </xf>
    <xf numFmtId="167" fontId="10" fillId="6" borderId="0" xfId="0" applyNumberFormat="1" applyFont="1" applyFill="1" applyAlignment="1">
      <alignment horizontal="center" vertical="center" shrinkToFit="1"/>
    </xf>
    <xf numFmtId="167" fontId="10" fillId="6" borderId="16" xfId="0" applyNumberFormat="1" applyFont="1" applyFill="1" applyBorder="1" applyAlignment="1">
      <alignment horizontal="center" vertical="center" shrinkToFit="1"/>
    </xf>
    <xf numFmtId="167" fontId="10" fillId="6" borderId="17" xfId="0" applyNumberFormat="1" applyFont="1" applyFill="1" applyBorder="1" applyAlignment="1">
      <alignment horizontal="center" vertical="center" shrinkToFit="1"/>
    </xf>
    <xf numFmtId="167" fontId="10" fillId="6" borderId="19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66" fontId="10" fillId="7" borderId="18" xfId="0" applyNumberFormat="1" applyFont="1" applyFill="1" applyBorder="1" applyAlignment="1">
      <alignment horizontal="center" vertical="center" shrinkToFit="1"/>
    </xf>
    <xf numFmtId="166" fontId="10" fillId="7" borderId="0" xfId="0" applyNumberFormat="1" applyFont="1" applyFill="1" applyAlignment="1">
      <alignment horizontal="center" vertical="center" shrinkToFit="1"/>
    </xf>
    <xf numFmtId="166" fontId="10" fillId="7" borderId="19" xfId="0" applyNumberFormat="1" applyFont="1" applyFill="1" applyBorder="1" applyAlignment="1">
      <alignment horizontal="center" vertical="center" shrinkToFit="1"/>
    </xf>
    <xf numFmtId="166" fontId="10" fillId="7" borderId="21" xfId="0" applyNumberFormat="1" applyFont="1" applyFill="1" applyBorder="1" applyAlignment="1">
      <alignment horizontal="center" vertical="center" shrinkToFit="1"/>
    </xf>
    <xf numFmtId="166" fontId="10" fillId="7" borderId="22" xfId="0" applyNumberFormat="1" applyFont="1" applyFill="1" applyBorder="1" applyAlignment="1">
      <alignment horizontal="center" vertical="center" shrinkToFit="1"/>
    </xf>
    <xf numFmtId="166" fontId="10" fillId="7" borderId="23" xfId="0" applyNumberFormat="1" applyFont="1" applyFill="1" applyBorder="1" applyAlignment="1">
      <alignment horizontal="center" vertical="center" shrinkToFit="1"/>
    </xf>
    <xf numFmtId="166" fontId="10" fillId="7" borderId="24" xfId="0" applyNumberFormat="1" applyFont="1" applyFill="1" applyBorder="1" applyAlignment="1">
      <alignment horizontal="center" vertical="center" shrinkToFit="1"/>
    </xf>
    <xf numFmtId="166" fontId="10" fillId="7" borderId="5" xfId="0" applyNumberFormat="1" applyFont="1" applyFill="1" applyBorder="1" applyAlignment="1">
      <alignment horizontal="center" vertical="center" shrinkToFit="1"/>
    </xf>
    <xf numFmtId="166" fontId="10" fillId="7" borderId="25" xfId="0" applyNumberFormat="1" applyFont="1" applyFill="1" applyBorder="1" applyAlignment="1">
      <alignment horizontal="center" vertical="center" shrinkToFit="1"/>
    </xf>
    <xf numFmtId="166" fontId="10" fillId="7" borderId="26" xfId="0" applyNumberFormat="1" applyFont="1" applyFill="1" applyBorder="1" applyAlignment="1">
      <alignment horizontal="center" vertical="center" shrinkToFit="1"/>
    </xf>
    <xf numFmtId="166" fontId="10" fillId="7" borderId="27" xfId="0" applyNumberFormat="1" applyFont="1" applyFill="1" applyBorder="1" applyAlignment="1">
      <alignment horizontal="center" vertical="center" shrinkToFit="1"/>
    </xf>
    <xf numFmtId="166" fontId="10" fillId="7" borderId="28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166" fontId="15" fillId="7" borderId="18" xfId="0" applyNumberFormat="1" applyFont="1" applyFill="1" applyBorder="1" applyAlignment="1">
      <alignment horizontal="center" vertical="center" shrinkToFit="1"/>
    </xf>
    <xf numFmtId="166" fontId="15" fillId="7" borderId="0" xfId="0" applyNumberFormat="1" applyFont="1" applyFill="1" applyAlignment="1">
      <alignment horizontal="center" vertical="center" shrinkToFit="1"/>
    </xf>
    <xf numFmtId="166" fontId="15" fillId="7" borderId="19" xfId="0" applyNumberFormat="1" applyFont="1" applyFill="1" applyBorder="1" applyAlignment="1">
      <alignment horizontal="center" vertical="center" shrinkToFit="1"/>
    </xf>
    <xf numFmtId="0" fontId="11" fillId="6" borderId="3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170" fontId="11" fillId="6" borderId="35" xfId="1" applyNumberFormat="1" applyFont="1" applyFill="1" applyBorder="1" applyAlignment="1">
      <alignment horizontal="center" vertical="center"/>
    </xf>
    <xf numFmtId="170" fontId="11" fillId="6" borderId="16" xfId="1" applyNumberFormat="1" applyFont="1" applyFill="1" applyBorder="1" applyAlignment="1">
      <alignment horizontal="center" vertical="center"/>
    </xf>
    <xf numFmtId="170" fontId="11" fillId="6" borderId="17" xfId="1" applyNumberFormat="1" applyFont="1" applyFill="1" applyBorder="1" applyAlignment="1">
      <alignment horizontal="center" vertical="center"/>
    </xf>
    <xf numFmtId="170" fontId="11" fillId="6" borderId="18" xfId="1" applyNumberFormat="1" applyFont="1" applyFill="1" applyBorder="1" applyAlignment="1">
      <alignment horizontal="center" vertical="center"/>
    </xf>
    <xf numFmtId="170" fontId="11" fillId="6" borderId="0" xfId="1" applyNumberFormat="1" applyFont="1" applyFill="1" applyBorder="1" applyAlignment="1">
      <alignment horizontal="center" vertical="center"/>
    </xf>
    <xf numFmtId="170" fontId="11" fillId="6" borderId="19" xfId="1" applyNumberFormat="1" applyFont="1" applyFill="1" applyBorder="1" applyAlignment="1">
      <alignment horizontal="center" vertical="center"/>
    </xf>
    <xf numFmtId="170" fontId="11" fillId="6" borderId="4" xfId="1" applyNumberFormat="1" applyFont="1" applyFill="1" applyBorder="1" applyAlignment="1">
      <alignment horizontal="center" vertical="center"/>
    </xf>
    <xf numFmtId="170" fontId="11" fillId="6" borderId="12" xfId="1" applyNumberFormat="1" applyFont="1" applyFill="1" applyBorder="1" applyAlignment="1">
      <alignment horizontal="center" vertical="center"/>
    </xf>
    <xf numFmtId="170" fontId="11" fillId="6" borderId="20" xfId="1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 patternType="solid">
          <fgColor rgb="FFFFE699"/>
          <bgColor rgb="FF000000"/>
        </patternFill>
      </fill>
    </dxf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3B27-72E8-4C4E-9260-8DDF6970F804}">
  <dimension ref="A1:L28"/>
  <sheetViews>
    <sheetView zoomScaleNormal="100" workbookViewId="0">
      <selection activeCell="B4" sqref="B4"/>
    </sheetView>
  </sheetViews>
  <sheetFormatPr defaultRowHeight="15" x14ac:dyDescent="0.25"/>
  <cols>
    <col min="1" max="1" width="9.140625" style="32"/>
    <col min="2" max="2" width="48.140625" bestFit="1" customWidth="1"/>
    <col min="11" max="11" width="21.42578125" bestFit="1" customWidth="1"/>
  </cols>
  <sheetData>
    <row r="1" spans="1:12" ht="24" thickBot="1" x14ac:dyDescent="0.4">
      <c r="A1" s="337" t="s">
        <v>170</v>
      </c>
      <c r="B1" s="337"/>
      <c r="C1" s="337"/>
      <c r="D1" s="337"/>
      <c r="E1" s="337"/>
      <c r="F1" s="337"/>
      <c r="G1" s="337"/>
      <c r="H1" s="337"/>
      <c r="I1" s="337"/>
    </row>
    <row r="2" spans="1:12" ht="60" x14ac:dyDescent="0.25">
      <c r="A2" s="6" t="s">
        <v>0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10" t="s">
        <v>8</v>
      </c>
    </row>
    <row r="3" spans="1:12" x14ac:dyDescent="0.25">
      <c r="A3" s="33" t="s">
        <v>59</v>
      </c>
      <c r="B3" s="36" t="s">
        <v>199</v>
      </c>
      <c r="C3" s="15">
        <v>0.5</v>
      </c>
      <c r="D3" s="63">
        <v>318.5</v>
      </c>
      <c r="E3" s="63">
        <v>350</v>
      </c>
      <c r="F3" s="26">
        <f t="shared" ref="F3:F5" si="0">(C3*$L$6)*$L$7</f>
        <v>44.375</v>
      </c>
      <c r="G3" s="27">
        <f t="shared" ref="G3:G5" si="1">E3-D3</f>
        <v>31.5</v>
      </c>
      <c r="H3" s="28">
        <f t="shared" ref="H3:H5" si="2">F3+G3</f>
        <v>75.875</v>
      </c>
      <c r="I3" s="16">
        <f t="shared" ref="I3:I5" si="3">H3/D3</f>
        <v>0.23822605965463109</v>
      </c>
    </row>
    <row r="4" spans="1:12" x14ac:dyDescent="0.25">
      <c r="A4" s="33" t="s">
        <v>113</v>
      </c>
      <c r="B4" s="36" t="s">
        <v>200</v>
      </c>
      <c r="C4" s="15">
        <v>0.5</v>
      </c>
      <c r="D4" s="63">
        <v>359.45</v>
      </c>
      <c r="E4" s="63">
        <v>395</v>
      </c>
      <c r="F4" s="26">
        <f t="shared" si="0"/>
        <v>44.375</v>
      </c>
      <c r="G4" s="27">
        <f t="shared" si="1"/>
        <v>35.550000000000011</v>
      </c>
      <c r="H4" s="28">
        <f t="shared" si="2"/>
        <v>79.925000000000011</v>
      </c>
      <c r="I4" s="16">
        <f t="shared" si="3"/>
        <v>0.22235359577131733</v>
      </c>
    </row>
    <row r="5" spans="1:12" ht="15.75" thickBot="1" x14ac:dyDescent="0.3">
      <c r="A5" s="33" t="s">
        <v>60</v>
      </c>
      <c r="B5" s="36" t="s">
        <v>201</v>
      </c>
      <c r="C5" s="15">
        <v>0.2</v>
      </c>
      <c r="D5" s="63">
        <v>227.5</v>
      </c>
      <c r="E5" s="63">
        <v>250</v>
      </c>
      <c r="F5" s="26">
        <f t="shared" si="0"/>
        <v>17.75</v>
      </c>
      <c r="G5" s="27">
        <f t="shared" si="1"/>
        <v>22.5</v>
      </c>
      <c r="H5" s="28">
        <f t="shared" si="2"/>
        <v>40.25</v>
      </c>
      <c r="I5" s="16">
        <f t="shared" si="3"/>
        <v>0.17692307692307693</v>
      </c>
    </row>
    <row r="6" spans="1:12" ht="15.75" thickBot="1" x14ac:dyDescent="0.3">
      <c r="A6" s="33" t="s">
        <v>114</v>
      </c>
      <c r="B6" s="36" t="s">
        <v>202</v>
      </c>
      <c r="C6" s="15">
        <v>0.2</v>
      </c>
      <c r="D6" s="63">
        <v>177.45</v>
      </c>
      <c r="E6" s="63">
        <v>195</v>
      </c>
      <c r="F6" s="26">
        <f t="shared" ref="F6" si="4">(C6*$L$6)*$L$7</f>
        <v>17.75</v>
      </c>
      <c r="G6" s="27">
        <f t="shared" ref="G6" si="5">E6-D6</f>
        <v>17.550000000000011</v>
      </c>
      <c r="H6" s="28">
        <f t="shared" ref="H6" si="6">F6+G6</f>
        <v>35.300000000000011</v>
      </c>
      <c r="I6" s="16">
        <f t="shared" ref="I6" si="7">H6/D6</f>
        <v>0.19892927585235284</v>
      </c>
      <c r="K6" s="1" t="s">
        <v>9</v>
      </c>
      <c r="L6" s="2">
        <v>125</v>
      </c>
    </row>
    <row r="7" spans="1:12" ht="15.75" thickBot="1" x14ac:dyDescent="0.3">
      <c r="A7" s="34" t="s">
        <v>180</v>
      </c>
      <c r="B7" s="35" t="s">
        <v>203</v>
      </c>
      <c r="C7" s="12">
        <v>0.1</v>
      </c>
      <c r="D7" s="64">
        <v>145.6</v>
      </c>
      <c r="E7" s="64">
        <v>160</v>
      </c>
      <c r="F7" s="29">
        <f>(C7*$L$6)*$L$7</f>
        <v>8.875</v>
      </c>
      <c r="G7" s="30">
        <f>E7-D7</f>
        <v>14.400000000000006</v>
      </c>
      <c r="H7" s="31">
        <f>F7+G7</f>
        <v>23.275000000000006</v>
      </c>
      <c r="I7" s="11">
        <f>H7/D7</f>
        <v>0.15985576923076927</v>
      </c>
      <c r="K7" s="3" t="s">
        <v>10</v>
      </c>
      <c r="L7" s="4">
        <v>0.71</v>
      </c>
    </row>
    <row r="8" spans="1:12" x14ac:dyDescent="0.25">
      <c r="A8" s="34" t="s">
        <v>134</v>
      </c>
      <c r="B8" s="35" t="s">
        <v>135</v>
      </c>
      <c r="C8" s="12">
        <v>0.1</v>
      </c>
      <c r="D8" s="64">
        <v>159.25</v>
      </c>
      <c r="E8" s="64">
        <v>175</v>
      </c>
      <c r="F8" s="29">
        <f t="shared" ref="F8:F13" si="8">(C8*$L$6)*$L$7</f>
        <v>8.875</v>
      </c>
      <c r="G8" s="30">
        <f t="shared" ref="G8:G13" si="9">E8-D8</f>
        <v>15.75</v>
      </c>
      <c r="H8" s="31">
        <f t="shared" ref="H8:H13" si="10">F8+G8</f>
        <v>24.625</v>
      </c>
      <c r="I8" s="11">
        <f t="shared" ref="I8:I13" si="11">H8/D8</f>
        <v>0.15463108320251179</v>
      </c>
      <c r="K8" s="39"/>
      <c r="L8" s="66"/>
    </row>
    <row r="9" spans="1:12" x14ac:dyDescent="0.25">
      <c r="A9" s="34" t="s">
        <v>116</v>
      </c>
      <c r="B9" s="35" t="s">
        <v>204</v>
      </c>
      <c r="C9" s="12">
        <v>0.1</v>
      </c>
      <c r="D9" s="64">
        <v>159.25</v>
      </c>
      <c r="E9" s="64">
        <v>175</v>
      </c>
      <c r="F9" s="29">
        <f t="shared" si="8"/>
        <v>8.875</v>
      </c>
      <c r="G9" s="30">
        <f t="shared" si="9"/>
        <v>15.75</v>
      </c>
      <c r="H9" s="31">
        <f t="shared" si="10"/>
        <v>24.625</v>
      </c>
      <c r="I9" s="11">
        <f t="shared" si="11"/>
        <v>0.15463108320251179</v>
      </c>
    </row>
    <row r="10" spans="1:12" x14ac:dyDescent="0.25">
      <c r="A10" s="34" t="s">
        <v>197</v>
      </c>
      <c r="B10" s="35" t="s">
        <v>205</v>
      </c>
      <c r="C10" s="12">
        <v>0.1</v>
      </c>
      <c r="D10" s="64">
        <v>177.45</v>
      </c>
      <c r="E10" s="64">
        <v>195</v>
      </c>
      <c r="F10" s="29">
        <f t="shared" si="8"/>
        <v>8.875</v>
      </c>
      <c r="G10" s="30">
        <f t="shared" si="9"/>
        <v>17.550000000000011</v>
      </c>
      <c r="H10" s="31">
        <f t="shared" si="10"/>
        <v>26.425000000000011</v>
      </c>
      <c r="I10" s="11">
        <f t="shared" si="11"/>
        <v>0.1489151873767259</v>
      </c>
    </row>
    <row r="11" spans="1:12" x14ac:dyDescent="0.25">
      <c r="A11" s="34" t="s">
        <v>198</v>
      </c>
      <c r="B11" s="35" t="s">
        <v>206</v>
      </c>
      <c r="C11" s="12">
        <v>0.1</v>
      </c>
      <c r="D11" s="64">
        <v>136.5</v>
      </c>
      <c r="E11" s="64">
        <v>150</v>
      </c>
      <c r="F11" s="29">
        <f t="shared" si="8"/>
        <v>8.875</v>
      </c>
      <c r="G11" s="30">
        <f t="shared" si="9"/>
        <v>13.5</v>
      </c>
      <c r="H11" s="31">
        <f t="shared" si="10"/>
        <v>22.375</v>
      </c>
      <c r="I11" s="11">
        <f t="shared" si="11"/>
        <v>0.16391941391941392</v>
      </c>
    </row>
    <row r="12" spans="1:12" x14ac:dyDescent="0.25">
      <c r="A12" s="34" t="s">
        <v>128</v>
      </c>
      <c r="B12" s="35" t="s">
        <v>207</v>
      </c>
      <c r="C12" s="12">
        <v>0.1</v>
      </c>
      <c r="D12" s="64">
        <v>113.75</v>
      </c>
      <c r="E12" s="64">
        <v>125</v>
      </c>
      <c r="F12" s="29">
        <f t="shared" si="8"/>
        <v>8.875</v>
      </c>
      <c r="G12" s="30">
        <f t="shared" si="9"/>
        <v>11.25</v>
      </c>
      <c r="H12" s="31">
        <f t="shared" si="10"/>
        <v>20.125</v>
      </c>
      <c r="I12" s="11">
        <f t="shared" si="11"/>
        <v>0.17692307692307693</v>
      </c>
    </row>
    <row r="13" spans="1:12" x14ac:dyDescent="0.25">
      <c r="A13" s="34" t="s">
        <v>94</v>
      </c>
      <c r="B13" s="35" t="s">
        <v>208</v>
      </c>
      <c r="C13" s="12">
        <v>1</v>
      </c>
      <c r="D13" s="64">
        <v>268.45</v>
      </c>
      <c r="E13" s="64">
        <v>295</v>
      </c>
      <c r="F13" s="29">
        <f t="shared" si="8"/>
        <v>88.75</v>
      </c>
      <c r="G13" s="30">
        <f t="shared" si="9"/>
        <v>26.550000000000011</v>
      </c>
      <c r="H13" s="31">
        <f t="shared" si="10"/>
        <v>115.30000000000001</v>
      </c>
      <c r="I13" s="11">
        <f t="shared" si="11"/>
        <v>0.42950270068914143</v>
      </c>
    </row>
    <row r="14" spans="1:12" x14ac:dyDescent="0.25">
      <c r="A14" s="34" t="s">
        <v>125</v>
      </c>
      <c r="B14" s="35" t="s">
        <v>124</v>
      </c>
      <c r="C14" s="12">
        <v>0.1</v>
      </c>
      <c r="D14" s="65">
        <v>68.25</v>
      </c>
      <c r="E14" s="64">
        <v>75</v>
      </c>
      <c r="F14" s="29">
        <f t="shared" ref="F14" si="12">(C14*$L$6)*$L$7</f>
        <v>8.875</v>
      </c>
      <c r="G14" s="30">
        <f t="shared" ref="G14" si="13">E14-D14</f>
        <v>6.75</v>
      </c>
      <c r="H14" s="31">
        <f t="shared" ref="H14" si="14">F14+G14</f>
        <v>15.625</v>
      </c>
      <c r="I14" s="11">
        <f t="shared" ref="I14" si="15">H14/D14</f>
        <v>0.22893772893772893</v>
      </c>
    </row>
    <row r="15" spans="1:12" x14ac:dyDescent="0.25">
      <c r="A15" s="60" t="s">
        <v>14</v>
      </c>
      <c r="B15" s="61" t="s">
        <v>181</v>
      </c>
      <c r="C15" s="62">
        <v>0.2</v>
      </c>
      <c r="D15" s="338" t="s">
        <v>209</v>
      </c>
      <c r="E15" s="338"/>
      <c r="F15" s="338"/>
      <c r="G15" s="338"/>
      <c r="H15" s="338"/>
      <c r="I15" s="339"/>
    </row>
    <row r="16" spans="1:12" x14ac:dyDescent="0.25">
      <c r="A16" s="42" t="s">
        <v>179</v>
      </c>
      <c r="B16" s="40" t="s">
        <v>182</v>
      </c>
      <c r="C16" s="43">
        <v>0.3</v>
      </c>
      <c r="D16" s="338"/>
      <c r="E16" s="338"/>
      <c r="F16" s="338"/>
      <c r="G16" s="338"/>
      <c r="H16" s="338"/>
      <c r="I16" s="339"/>
    </row>
    <row r="17" spans="1:9" x14ac:dyDescent="0.25">
      <c r="A17" s="42" t="s">
        <v>183</v>
      </c>
      <c r="B17" s="40" t="s">
        <v>184</v>
      </c>
      <c r="C17" s="43">
        <v>1</v>
      </c>
      <c r="D17" s="338"/>
      <c r="E17" s="338"/>
      <c r="F17" s="338"/>
      <c r="G17" s="338"/>
      <c r="H17" s="338"/>
      <c r="I17" s="339"/>
    </row>
    <row r="18" spans="1:9" x14ac:dyDescent="0.25">
      <c r="A18" s="42" t="s">
        <v>71</v>
      </c>
      <c r="B18" s="40" t="s">
        <v>88</v>
      </c>
      <c r="C18" s="43">
        <v>1</v>
      </c>
      <c r="D18" s="338"/>
      <c r="E18" s="338"/>
      <c r="F18" s="338"/>
      <c r="G18" s="338"/>
      <c r="H18" s="338"/>
      <c r="I18" s="339"/>
    </row>
    <row r="19" spans="1:9" x14ac:dyDescent="0.25">
      <c r="A19" s="42" t="s">
        <v>185</v>
      </c>
      <c r="B19" s="40" t="s">
        <v>186</v>
      </c>
      <c r="C19" s="43">
        <v>1</v>
      </c>
      <c r="D19" s="338"/>
      <c r="E19" s="338"/>
      <c r="F19" s="338"/>
      <c r="G19" s="338"/>
      <c r="H19" s="338"/>
      <c r="I19" s="339"/>
    </row>
    <row r="20" spans="1:9" x14ac:dyDescent="0.25">
      <c r="A20" s="42" t="s">
        <v>117</v>
      </c>
      <c r="B20" s="40" t="s">
        <v>187</v>
      </c>
      <c r="C20" s="43">
        <v>0.2</v>
      </c>
      <c r="D20" s="338"/>
      <c r="E20" s="338"/>
      <c r="F20" s="338"/>
      <c r="G20" s="338"/>
      <c r="H20" s="338"/>
      <c r="I20" s="339"/>
    </row>
    <row r="21" spans="1:9" x14ac:dyDescent="0.25">
      <c r="A21" s="42" t="s">
        <v>13</v>
      </c>
      <c r="B21" s="40" t="s">
        <v>188</v>
      </c>
      <c r="C21" s="43">
        <v>0.2</v>
      </c>
      <c r="D21" s="338"/>
      <c r="E21" s="338"/>
      <c r="F21" s="338"/>
      <c r="G21" s="338"/>
      <c r="H21" s="338"/>
      <c r="I21" s="339"/>
    </row>
    <row r="22" spans="1:9" x14ac:dyDescent="0.25">
      <c r="A22" s="42" t="s">
        <v>139</v>
      </c>
      <c r="B22" s="40" t="s">
        <v>189</v>
      </c>
      <c r="C22" s="43">
        <v>0.1</v>
      </c>
      <c r="D22" s="338"/>
      <c r="E22" s="338"/>
      <c r="F22" s="338"/>
      <c r="G22" s="338"/>
      <c r="H22" s="338"/>
      <c r="I22" s="339"/>
    </row>
    <row r="23" spans="1:9" x14ac:dyDescent="0.25">
      <c r="A23" s="42" t="s">
        <v>20</v>
      </c>
      <c r="B23" s="40" t="s">
        <v>129</v>
      </c>
      <c r="C23" s="43">
        <v>0.2</v>
      </c>
      <c r="D23" s="338"/>
      <c r="E23" s="338"/>
      <c r="F23" s="338"/>
      <c r="G23" s="338"/>
      <c r="H23" s="338"/>
      <c r="I23" s="339"/>
    </row>
    <row r="24" spans="1:9" x14ac:dyDescent="0.25">
      <c r="A24" s="42" t="s">
        <v>130</v>
      </c>
      <c r="B24" s="40" t="s">
        <v>190</v>
      </c>
      <c r="C24" s="43">
        <v>0.1</v>
      </c>
      <c r="D24" s="338"/>
      <c r="E24" s="338"/>
      <c r="F24" s="338"/>
      <c r="G24" s="338"/>
      <c r="H24" s="338"/>
      <c r="I24" s="339"/>
    </row>
    <row r="25" spans="1:9" x14ac:dyDescent="0.25">
      <c r="A25" s="42" t="s">
        <v>131</v>
      </c>
      <c r="B25" s="40" t="s">
        <v>133</v>
      </c>
      <c r="C25" s="43">
        <v>0.1</v>
      </c>
      <c r="D25" s="338"/>
      <c r="E25" s="338"/>
      <c r="F25" s="338"/>
      <c r="G25" s="338"/>
      <c r="H25" s="338"/>
      <c r="I25" s="339"/>
    </row>
    <row r="26" spans="1:9" x14ac:dyDescent="0.25">
      <c r="A26" s="42" t="s">
        <v>191</v>
      </c>
      <c r="B26" s="40" t="s">
        <v>192</v>
      </c>
      <c r="C26" s="43">
        <v>1.5</v>
      </c>
      <c r="D26" s="338"/>
      <c r="E26" s="338"/>
      <c r="F26" s="338"/>
      <c r="G26" s="338"/>
      <c r="H26" s="338"/>
      <c r="I26" s="339"/>
    </row>
    <row r="27" spans="1:9" x14ac:dyDescent="0.25">
      <c r="A27" s="42" t="s">
        <v>193</v>
      </c>
      <c r="B27" s="40" t="s">
        <v>194</v>
      </c>
      <c r="C27" s="43">
        <v>0.9</v>
      </c>
      <c r="D27" s="338"/>
      <c r="E27" s="338"/>
      <c r="F27" s="338"/>
      <c r="G27" s="338"/>
      <c r="H27" s="338"/>
      <c r="I27" s="339"/>
    </row>
    <row r="28" spans="1:9" ht="15.75" thickBot="1" x14ac:dyDescent="0.3">
      <c r="A28" s="44" t="s">
        <v>195</v>
      </c>
      <c r="B28" s="45" t="s">
        <v>196</v>
      </c>
      <c r="C28" s="46">
        <v>1</v>
      </c>
      <c r="D28" s="340"/>
      <c r="E28" s="340"/>
      <c r="F28" s="340"/>
      <c r="G28" s="340"/>
      <c r="H28" s="340"/>
      <c r="I28" s="341"/>
    </row>
  </sheetData>
  <sortState xmlns:xlrd2="http://schemas.microsoft.com/office/spreadsheetml/2017/richdata2" ref="A6:B13">
    <sortCondition ref="A6:A13"/>
  </sortState>
  <mergeCells count="2">
    <mergeCell ref="A1:I1"/>
    <mergeCell ref="D15:I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B50E-2349-4DE9-AB17-7E809808DD52}">
  <dimension ref="A1:L58"/>
  <sheetViews>
    <sheetView workbookViewId="0">
      <selection activeCell="B9" sqref="B9"/>
    </sheetView>
  </sheetViews>
  <sheetFormatPr defaultRowHeight="15" x14ac:dyDescent="0.25"/>
  <cols>
    <col min="1" max="1" width="9.140625" style="21"/>
    <col min="2" max="2" width="42.140625" bestFit="1" customWidth="1"/>
    <col min="3" max="3" width="10.7109375" style="20" bestFit="1" customWidth="1"/>
    <col min="4" max="4" width="10.5703125" style="23" bestFit="1" customWidth="1"/>
    <col min="5" max="5" width="10.5703125" style="24" bestFit="1" customWidth="1"/>
    <col min="6" max="8" width="9.140625" style="23"/>
    <col min="9" max="9" width="9.140625" style="20"/>
    <col min="11" max="11" width="21.42578125" bestFit="1" customWidth="1"/>
  </cols>
  <sheetData>
    <row r="1" spans="1:12" ht="23.25" x14ac:dyDescent="0.35">
      <c r="A1" s="342" t="s">
        <v>166</v>
      </c>
      <c r="B1" s="342"/>
      <c r="C1" s="342"/>
      <c r="D1" s="342"/>
      <c r="E1" s="342"/>
      <c r="F1" s="342"/>
      <c r="G1" s="342"/>
      <c r="H1" s="342"/>
      <c r="I1" s="342"/>
    </row>
    <row r="2" spans="1:12" ht="60.75" thickBot="1" x14ac:dyDescent="0.3">
      <c r="A2" s="17" t="s">
        <v>0</v>
      </c>
      <c r="B2" s="17" t="s">
        <v>1</v>
      </c>
      <c r="C2" s="18" t="s">
        <v>2</v>
      </c>
      <c r="D2" s="22" t="s">
        <v>3</v>
      </c>
      <c r="E2" s="22" t="s">
        <v>4</v>
      </c>
      <c r="F2" s="22" t="s">
        <v>5</v>
      </c>
      <c r="G2" s="25" t="s">
        <v>6</v>
      </c>
      <c r="H2" s="25" t="s">
        <v>7</v>
      </c>
      <c r="I2" s="19" t="s">
        <v>8</v>
      </c>
    </row>
    <row r="3" spans="1:12" ht="15.75" thickBot="1" x14ac:dyDescent="0.3">
      <c r="A3" s="33" t="s">
        <v>43</v>
      </c>
      <c r="B3" s="36" t="s">
        <v>252</v>
      </c>
      <c r="C3" s="15">
        <v>3.1</v>
      </c>
      <c r="D3" s="83">
        <v>2775.5</v>
      </c>
      <c r="E3" s="83">
        <v>3050</v>
      </c>
      <c r="F3" s="26">
        <f>(C3*$L$3)*$L$4</f>
        <v>275.125</v>
      </c>
      <c r="G3" s="27">
        <f t="shared" ref="G3:G29" si="0">E3-D3</f>
        <v>274.5</v>
      </c>
      <c r="H3" s="28">
        <f t="shared" ref="H3:H24" si="1">F3+G3</f>
        <v>549.625</v>
      </c>
      <c r="I3" s="16">
        <f t="shared" ref="I3:I23" si="2">H3/D3</f>
        <v>0.19802738245361196</v>
      </c>
      <c r="K3" s="1" t="s">
        <v>9</v>
      </c>
      <c r="L3" s="2">
        <v>125</v>
      </c>
    </row>
    <row r="4" spans="1:12" ht="15.75" thickBot="1" x14ac:dyDescent="0.3">
      <c r="A4" s="33" t="s">
        <v>144</v>
      </c>
      <c r="B4" s="36" t="s">
        <v>253</v>
      </c>
      <c r="C4" s="15">
        <v>4.3</v>
      </c>
      <c r="D4" s="83">
        <v>1542.45</v>
      </c>
      <c r="E4" s="83">
        <v>1695</v>
      </c>
      <c r="F4" s="26">
        <f>(C4*$L$3)*$L$4</f>
        <v>381.625</v>
      </c>
      <c r="G4" s="27">
        <f t="shared" si="0"/>
        <v>152.54999999999995</v>
      </c>
      <c r="H4" s="28">
        <f t="shared" si="1"/>
        <v>534.17499999999995</v>
      </c>
      <c r="I4" s="16">
        <f t="shared" si="2"/>
        <v>0.3463159259619436</v>
      </c>
      <c r="K4" s="3" t="s">
        <v>10</v>
      </c>
      <c r="L4" s="4">
        <v>0.71</v>
      </c>
    </row>
    <row r="5" spans="1:12" x14ac:dyDescent="0.25">
      <c r="A5" s="33" t="s">
        <v>175</v>
      </c>
      <c r="B5" s="36" t="s">
        <v>254</v>
      </c>
      <c r="C5" s="15">
        <v>4.5999999999999996</v>
      </c>
      <c r="D5" s="83">
        <v>2998.45</v>
      </c>
      <c r="E5" s="83">
        <v>3295</v>
      </c>
      <c r="F5" s="26">
        <f>(C5*$L$3)*$L$4</f>
        <v>408.25</v>
      </c>
      <c r="G5" s="27">
        <f t="shared" si="0"/>
        <v>296.55000000000018</v>
      </c>
      <c r="H5" s="28">
        <f t="shared" si="1"/>
        <v>704.80000000000018</v>
      </c>
      <c r="I5" s="16">
        <f t="shared" si="2"/>
        <v>0.23505477830212285</v>
      </c>
    </row>
    <row r="6" spans="1:12" x14ac:dyDescent="0.25">
      <c r="A6" s="33" t="s">
        <v>41</v>
      </c>
      <c r="B6" s="36" t="s">
        <v>255</v>
      </c>
      <c r="C6" s="15">
        <v>0.9</v>
      </c>
      <c r="D6" s="83">
        <v>632.45000000000005</v>
      </c>
      <c r="E6" s="83">
        <v>695</v>
      </c>
      <c r="F6" s="26">
        <f>(C6*$L$3)*$L$4</f>
        <v>79.875</v>
      </c>
      <c r="G6" s="27">
        <f t="shared" si="0"/>
        <v>62.549999999999955</v>
      </c>
      <c r="H6" s="28">
        <f t="shared" si="1"/>
        <v>142.42499999999995</v>
      </c>
      <c r="I6" s="16">
        <f t="shared" si="2"/>
        <v>0.22519566764171073</v>
      </c>
    </row>
    <row r="7" spans="1:12" ht="15.75" thickBot="1" x14ac:dyDescent="0.3">
      <c r="A7" s="33" t="s">
        <v>45</v>
      </c>
      <c r="B7" s="36" t="s">
        <v>256</v>
      </c>
      <c r="C7" s="67">
        <v>4.7</v>
      </c>
      <c r="D7" s="83">
        <v>2024.75</v>
      </c>
      <c r="E7" s="83">
        <v>2225</v>
      </c>
      <c r="F7" s="47">
        <f>(C7*$L$3)*$L$4</f>
        <v>417.125</v>
      </c>
      <c r="G7" s="68">
        <f t="shared" si="0"/>
        <v>200.25</v>
      </c>
      <c r="H7" s="48">
        <f t="shared" si="1"/>
        <v>617.375</v>
      </c>
      <c r="I7" s="49">
        <f t="shared" si="2"/>
        <v>0.30491418693665884</v>
      </c>
    </row>
    <row r="8" spans="1:12" ht="15.75" customHeight="1" x14ac:dyDescent="0.25">
      <c r="A8" s="82" t="s">
        <v>212</v>
      </c>
      <c r="B8" s="61" t="s">
        <v>213</v>
      </c>
      <c r="C8" s="41">
        <v>0.7</v>
      </c>
      <c r="D8" s="343" t="s">
        <v>236</v>
      </c>
      <c r="E8" s="344"/>
      <c r="F8" s="345"/>
      <c r="G8" s="345"/>
      <c r="H8" s="345"/>
      <c r="I8" s="346"/>
    </row>
    <row r="9" spans="1:12" ht="15.75" customHeight="1" x14ac:dyDescent="0.25">
      <c r="A9" s="71" t="s">
        <v>174</v>
      </c>
      <c r="B9" s="40" t="s">
        <v>220</v>
      </c>
      <c r="C9" s="43">
        <v>1</v>
      </c>
      <c r="D9" s="343"/>
      <c r="E9" s="344"/>
      <c r="F9" s="344"/>
      <c r="G9" s="344"/>
      <c r="H9" s="344"/>
      <c r="I9" s="347"/>
    </row>
    <row r="10" spans="1:12" x14ac:dyDescent="0.25">
      <c r="A10" s="71" t="s">
        <v>214</v>
      </c>
      <c r="B10" s="40" t="s">
        <v>215</v>
      </c>
      <c r="C10" s="43">
        <v>0.2</v>
      </c>
      <c r="D10" s="343"/>
      <c r="E10" s="344"/>
      <c r="F10" s="344"/>
      <c r="G10" s="344"/>
      <c r="H10" s="344"/>
      <c r="I10" s="347"/>
    </row>
    <row r="11" spans="1:12" x14ac:dyDescent="0.25">
      <c r="A11" s="71" t="s">
        <v>217</v>
      </c>
      <c r="B11" s="40" t="s">
        <v>218</v>
      </c>
      <c r="C11" s="43">
        <v>0.5</v>
      </c>
      <c r="D11" s="343"/>
      <c r="E11" s="344"/>
      <c r="F11" s="344"/>
      <c r="G11" s="344"/>
      <c r="H11" s="344"/>
      <c r="I11" s="347"/>
    </row>
    <row r="12" spans="1:12" x14ac:dyDescent="0.25">
      <c r="A12" s="71" t="s">
        <v>44</v>
      </c>
      <c r="B12" s="40" t="s">
        <v>216</v>
      </c>
      <c r="C12" s="43">
        <v>1.1000000000000001</v>
      </c>
      <c r="D12" s="343"/>
      <c r="E12" s="344"/>
      <c r="F12" s="344"/>
      <c r="G12" s="344"/>
      <c r="H12" s="344"/>
      <c r="I12" s="347"/>
    </row>
    <row r="13" spans="1:12" x14ac:dyDescent="0.25">
      <c r="A13" s="71" t="s">
        <v>26</v>
      </c>
      <c r="B13" s="40" t="s">
        <v>38</v>
      </c>
      <c r="C13" s="43">
        <v>1.8</v>
      </c>
      <c r="D13" s="343"/>
      <c r="E13" s="344"/>
      <c r="F13" s="344"/>
      <c r="G13" s="344"/>
      <c r="H13" s="344"/>
      <c r="I13" s="347"/>
    </row>
    <row r="14" spans="1:12" x14ac:dyDescent="0.25">
      <c r="A14" s="71" t="s">
        <v>65</v>
      </c>
      <c r="B14" s="40" t="s">
        <v>222</v>
      </c>
      <c r="C14" s="43">
        <v>0.5</v>
      </c>
      <c r="D14" s="343"/>
      <c r="E14" s="344"/>
      <c r="F14" s="344"/>
      <c r="G14" s="344"/>
      <c r="H14" s="344"/>
      <c r="I14" s="347"/>
    </row>
    <row r="15" spans="1:12" x14ac:dyDescent="0.25">
      <c r="A15" s="71" t="s">
        <v>42</v>
      </c>
      <c r="B15" s="40" t="s">
        <v>221</v>
      </c>
      <c r="C15" s="43">
        <v>2</v>
      </c>
      <c r="D15" s="343"/>
      <c r="E15" s="344"/>
      <c r="F15" s="344"/>
      <c r="G15" s="344"/>
      <c r="H15" s="344"/>
      <c r="I15" s="347"/>
    </row>
    <row r="16" spans="1:12" x14ac:dyDescent="0.25">
      <c r="A16" s="71" t="s">
        <v>21</v>
      </c>
      <c r="B16" s="40" t="s">
        <v>219</v>
      </c>
      <c r="C16" s="43">
        <v>1.5</v>
      </c>
      <c r="D16" s="343"/>
      <c r="E16" s="344"/>
      <c r="F16" s="344"/>
      <c r="G16" s="344"/>
      <c r="H16" s="344"/>
      <c r="I16" s="347"/>
    </row>
    <row r="17" spans="1:9" x14ac:dyDescent="0.25">
      <c r="A17" s="71" t="s">
        <v>46</v>
      </c>
      <c r="B17" s="40" t="s">
        <v>224</v>
      </c>
      <c r="C17" s="43">
        <v>0.5</v>
      </c>
      <c r="D17" s="343"/>
      <c r="E17" s="344"/>
      <c r="F17" s="344"/>
      <c r="G17" s="344"/>
      <c r="H17" s="344"/>
      <c r="I17" s="347"/>
    </row>
    <row r="18" spans="1:9" x14ac:dyDescent="0.25">
      <c r="A18" s="71" t="s">
        <v>52</v>
      </c>
      <c r="B18" s="40" t="s">
        <v>223</v>
      </c>
      <c r="C18" s="43">
        <v>4.5</v>
      </c>
      <c r="D18" s="343"/>
      <c r="E18" s="344"/>
      <c r="F18" s="344"/>
      <c r="G18" s="344"/>
      <c r="H18" s="344"/>
      <c r="I18" s="347"/>
    </row>
    <row r="19" spans="1:9" x14ac:dyDescent="0.25">
      <c r="A19" s="71" t="s">
        <v>210</v>
      </c>
      <c r="B19" s="40" t="s">
        <v>211</v>
      </c>
      <c r="C19" s="43">
        <v>0.2</v>
      </c>
      <c r="D19" s="343"/>
      <c r="E19" s="344"/>
      <c r="F19" s="344"/>
      <c r="G19" s="344"/>
      <c r="H19" s="344"/>
      <c r="I19" s="347"/>
    </row>
    <row r="20" spans="1:9" x14ac:dyDescent="0.25">
      <c r="A20" s="71" t="s">
        <v>47</v>
      </c>
      <c r="B20" s="40" t="s">
        <v>227</v>
      </c>
      <c r="C20" s="43">
        <v>4.2</v>
      </c>
      <c r="D20" s="343"/>
      <c r="E20" s="344"/>
      <c r="F20" s="344"/>
      <c r="G20" s="344"/>
      <c r="H20" s="344"/>
      <c r="I20" s="347"/>
    </row>
    <row r="21" spans="1:9" x14ac:dyDescent="0.25">
      <c r="A21" s="71" t="s">
        <v>50</v>
      </c>
      <c r="B21" s="40" t="s">
        <v>226</v>
      </c>
      <c r="C21" s="43">
        <v>0.4</v>
      </c>
      <c r="D21" s="343"/>
      <c r="E21" s="344"/>
      <c r="F21" s="344"/>
      <c r="G21" s="344"/>
      <c r="H21" s="344"/>
      <c r="I21" s="347"/>
    </row>
    <row r="22" spans="1:9" ht="15.75" thickBot="1" x14ac:dyDescent="0.3">
      <c r="A22" s="72" t="s">
        <v>51</v>
      </c>
      <c r="B22" s="73" t="s">
        <v>225</v>
      </c>
      <c r="C22" s="69">
        <v>0.5</v>
      </c>
      <c r="D22" s="343"/>
      <c r="E22" s="344"/>
      <c r="F22" s="344"/>
      <c r="G22" s="344"/>
      <c r="H22" s="344"/>
      <c r="I22" s="347"/>
    </row>
    <row r="23" spans="1:9" x14ac:dyDescent="0.25">
      <c r="A23" s="74" t="s">
        <v>228</v>
      </c>
      <c r="B23" s="75" t="s">
        <v>237</v>
      </c>
      <c r="C23" s="70">
        <v>2.7</v>
      </c>
      <c r="D23" s="79">
        <v>1451.45</v>
      </c>
      <c r="E23" s="79">
        <v>1595</v>
      </c>
      <c r="F23" s="50">
        <f>(C23*$L$3)*$L$4</f>
        <v>239.625</v>
      </c>
      <c r="G23" s="51">
        <f t="shared" si="0"/>
        <v>143.54999999999995</v>
      </c>
      <c r="H23" s="52">
        <f t="shared" si="1"/>
        <v>383.17499999999995</v>
      </c>
      <c r="I23" s="53">
        <f t="shared" si="2"/>
        <v>0.26399462606359153</v>
      </c>
    </row>
    <row r="24" spans="1:9" x14ac:dyDescent="0.25">
      <c r="A24" s="76" t="s">
        <v>11</v>
      </c>
      <c r="B24" s="35" t="s">
        <v>27</v>
      </c>
      <c r="C24" s="12">
        <v>0.2</v>
      </c>
      <c r="D24" s="80">
        <v>113.75</v>
      </c>
      <c r="E24" s="80">
        <v>125</v>
      </c>
      <c r="F24" s="29">
        <f>(C24*$L$3)*$L$4</f>
        <v>17.75</v>
      </c>
      <c r="G24" s="30">
        <f t="shared" si="0"/>
        <v>11.25</v>
      </c>
      <c r="H24" s="31">
        <f t="shared" si="1"/>
        <v>29</v>
      </c>
      <c r="I24" s="54">
        <f>H24/E24</f>
        <v>0.23200000000000001</v>
      </c>
    </row>
    <row r="25" spans="1:9" x14ac:dyDescent="0.25">
      <c r="A25" s="76" t="s">
        <v>12</v>
      </c>
      <c r="B25" s="35" t="s">
        <v>39</v>
      </c>
      <c r="C25" s="13">
        <v>1</v>
      </c>
      <c r="D25" s="80">
        <v>359.45</v>
      </c>
      <c r="E25" s="80">
        <v>395</v>
      </c>
      <c r="F25" s="29">
        <f t="shared" ref="F25:F50" si="3">(C25*$L$3)*$L$4</f>
        <v>88.75</v>
      </c>
      <c r="G25" s="30">
        <f t="shared" si="0"/>
        <v>35.550000000000011</v>
      </c>
      <c r="H25" s="31">
        <f t="shared" ref="H25:H27" si="4">F25+G25</f>
        <v>124.30000000000001</v>
      </c>
      <c r="I25" s="54">
        <f t="shared" ref="I25:I27" si="5">H25/E25</f>
        <v>0.31468354430379752</v>
      </c>
    </row>
    <row r="26" spans="1:9" x14ac:dyDescent="0.25">
      <c r="A26" s="76" t="s">
        <v>229</v>
      </c>
      <c r="B26" s="35" t="s">
        <v>238</v>
      </c>
      <c r="C26" s="13">
        <v>4</v>
      </c>
      <c r="D26" s="80">
        <v>1087.45</v>
      </c>
      <c r="E26" s="80">
        <v>1195</v>
      </c>
      <c r="F26" s="29">
        <f t="shared" si="3"/>
        <v>355</v>
      </c>
      <c r="G26" s="30">
        <f t="shared" si="0"/>
        <v>107.54999999999995</v>
      </c>
      <c r="H26" s="31">
        <f t="shared" si="4"/>
        <v>462.54999999999995</v>
      </c>
      <c r="I26" s="54">
        <f t="shared" si="5"/>
        <v>0.38707112970711294</v>
      </c>
    </row>
    <row r="27" spans="1:9" x14ac:dyDescent="0.25">
      <c r="A27" s="76" t="s">
        <v>57</v>
      </c>
      <c r="B27" s="35" t="s">
        <v>239</v>
      </c>
      <c r="C27" s="13">
        <v>0.2</v>
      </c>
      <c r="D27" s="80">
        <v>227.5</v>
      </c>
      <c r="E27" s="80">
        <v>250</v>
      </c>
      <c r="F27" s="29">
        <f t="shared" si="3"/>
        <v>17.75</v>
      </c>
      <c r="G27" s="30">
        <f t="shared" si="0"/>
        <v>22.5</v>
      </c>
      <c r="H27" s="31">
        <f t="shared" si="4"/>
        <v>40.25</v>
      </c>
      <c r="I27" s="54">
        <f t="shared" si="5"/>
        <v>0.161</v>
      </c>
    </row>
    <row r="28" spans="1:9" x14ac:dyDescent="0.25">
      <c r="A28" s="76" t="s">
        <v>13</v>
      </c>
      <c r="B28" s="35" t="s">
        <v>239</v>
      </c>
      <c r="C28" s="13">
        <v>0.2</v>
      </c>
      <c r="D28" s="80">
        <v>227.5</v>
      </c>
      <c r="E28" s="80">
        <v>250</v>
      </c>
      <c r="F28" s="29">
        <f t="shared" si="3"/>
        <v>17.75</v>
      </c>
      <c r="G28" s="30">
        <f t="shared" si="0"/>
        <v>22.5</v>
      </c>
      <c r="H28" s="31">
        <f t="shared" ref="H28:H50" si="6">F28+G28</f>
        <v>40.25</v>
      </c>
      <c r="I28" s="54">
        <f t="shared" ref="I28:I50" si="7">H28/D28</f>
        <v>0.17692307692307693</v>
      </c>
    </row>
    <row r="29" spans="1:9" x14ac:dyDescent="0.25">
      <c r="A29" s="76" t="s">
        <v>14</v>
      </c>
      <c r="B29" s="35" t="s">
        <v>240</v>
      </c>
      <c r="C29" s="13">
        <v>0.6</v>
      </c>
      <c r="D29" s="80">
        <v>177.45</v>
      </c>
      <c r="E29" s="80">
        <v>195</v>
      </c>
      <c r="F29" s="29">
        <f t="shared" si="3"/>
        <v>53.25</v>
      </c>
      <c r="G29" s="30">
        <f t="shared" si="0"/>
        <v>17.550000000000011</v>
      </c>
      <c r="H29" s="31">
        <f t="shared" si="6"/>
        <v>70.800000000000011</v>
      </c>
      <c r="I29" s="54">
        <f t="shared" si="7"/>
        <v>0.39898562975486063</v>
      </c>
    </row>
    <row r="30" spans="1:9" x14ac:dyDescent="0.25">
      <c r="A30" s="76" t="s">
        <v>15</v>
      </c>
      <c r="B30" s="35" t="s">
        <v>29</v>
      </c>
      <c r="C30" s="13">
        <v>1</v>
      </c>
      <c r="D30" s="80">
        <v>978.25</v>
      </c>
      <c r="E30" s="80">
        <v>1075</v>
      </c>
      <c r="F30" s="29">
        <f t="shared" si="3"/>
        <v>88.75</v>
      </c>
      <c r="G30" s="30">
        <f t="shared" ref="G30:G50" si="8">E30-D30</f>
        <v>96.75</v>
      </c>
      <c r="H30" s="31">
        <f t="shared" si="6"/>
        <v>185.5</v>
      </c>
      <c r="I30" s="54">
        <f t="shared" si="7"/>
        <v>0.18962432915921287</v>
      </c>
    </row>
    <row r="31" spans="1:9" x14ac:dyDescent="0.25">
      <c r="A31" s="76" t="s">
        <v>49</v>
      </c>
      <c r="B31" s="35" t="s">
        <v>176</v>
      </c>
      <c r="C31" s="13">
        <v>0.8</v>
      </c>
      <c r="D31" s="80">
        <v>1137.5</v>
      </c>
      <c r="E31" s="80">
        <v>1250</v>
      </c>
      <c r="F31" s="29">
        <f t="shared" si="3"/>
        <v>71</v>
      </c>
      <c r="G31" s="30">
        <f t="shared" si="8"/>
        <v>112.5</v>
      </c>
      <c r="H31" s="31">
        <f t="shared" si="6"/>
        <v>183.5</v>
      </c>
      <c r="I31" s="54">
        <f t="shared" si="7"/>
        <v>0.16131868131868132</v>
      </c>
    </row>
    <row r="32" spans="1:9" x14ac:dyDescent="0.25">
      <c r="A32" s="76" t="s">
        <v>230</v>
      </c>
      <c r="B32" s="35" t="s">
        <v>241</v>
      </c>
      <c r="C32" s="13">
        <v>2</v>
      </c>
      <c r="D32" s="80">
        <v>2434.25</v>
      </c>
      <c r="E32" s="80">
        <v>2675</v>
      </c>
      <c r="F32" s="29">
        <f t="shared" si="3"/>
        <v>177.5</v>
      </c>
      <c r="G32" s="30">
        <f t="shared" si="8"/>
        <v>240.75</v>
      </c>
      <c r="H32" s="31">
        <f t="shared" si="6"/>
        <v>418.25</v>
      </c>
      <c r="I32" s="54">
        <f t="shared" si="7"/>
        <v>0.17181883537023723</v>
      </c>
    </row>
    <row r="33" spans="1:10" x14ac:dyDescent="0.25">
      <c r="A33" s="76" t="s">
        <v>40</v>
      </c>
      <c r="B33" s="35" t="s">
        <v>30</v>
      </c>
      <c r="C33" s="13">
        <v>0.8</v>
      </c>
      <c r="D33" s="80">
        <v>341.25</v>
      </c>
      <c r="E33" s="80">
        <v>375</v>
      </c>
      <c r="F33" s="29">
        <f t="shared" si="3"/>
        <v>71</v>
      </c>
      <c r="G33" s="30">
        <f t="shared" si="8"/>
        <v>33.75</v>
      </c>
      <c r="H33" s="31">
        <f t="shared" si="6"/>
        <v>104.75</v>
      </c>
      <c r="I33" s="54">
        <f t="shared" si="7"/>
        <v>0.30695970695970698</v>
      </c>
    </row>
    <row r="34" spans="1:10" x14ac:dyDescent="0.25">
      <c r="A34" s="76" t="s">
        <v>16</v>
      </c>
      <c r="B34" s="35" t="s">
        <v>31</v>
      </c>
      <c r="C34" s="13">
        <v>0.1</v>
      </c>
      <c r="D34" s="80">
        <v>500.5</v>
      </c>
      <c r="E34" s="80">
        <v>550</v>
      </c>
      <c r="F34" s="29">
        <f t="shared" si="3"/>
        <v>8.875</v>
      </c>
      <c r="G34" s="30">
        <f t="shared" si="8"/>
        <v>49.5</v>
      </c>
      <c r="H34" s="31">
        <f t="shared" si="6"/>
        <v>58.375</v>
      </c>
      <c r="I34" s="54">
        <f t="shared" si="7"/>
        <v>0.11663336663336664</v>
      </c>
    </row>
    <row r="35" spans="1:10" x14ac:dyDescent="0.25">
      <c r="A35" s="76" t="s">
        <v>17</v>
      </c>
      <c r="B35" s="35" t="s">
        <v>32</v>
      </c>
      <c r="C35" s="13">
        <v>0.6</v>
      </c>
      <c r="D35" s="80">
        <v>386.75</v>
      </c>
      <c r="E35" s="80">
        <v>425</v>
      </c>
      <c r="F35" s="29">
        <f t="shared" si="3"/>
        <v>53.25</v>
      </c>
      <c r="G35" s="30">
        <f t="shared" si="8"/>
        <v>38.25</v>
      </c>
      <c r="H35" s="31">
        <f t="shared" si="6"/>
        <v>91.5</v>
      </c>
      <c r="I35" s="54">
        <f t="shared" si="7"/>
        <v>0.2365869424692954</v>
      </c>
    </row>
    <row r="36" spans="1:10" x14ac:dyDescent="0.25">
      <c r="A36" s="76" t="s">
        <v>231</v>
      </c>
      <c r="B36" s="35" t="s">
        <v>242</v>
      </c>
      <c r="C36" s="13">
        <v>0.3</v>
      </c>
      <c r="D36" s="80">
        <v>100.1</v>
      </c>
      <c r="E36" s="80">
        <v>110</v>
      </c>
      <c r="F36" s="29">
        <f t="shared" si="3"/>
        <v>26.625</v>
      </c>
      <c r="G36" s="30">
        <f t="shared" si="8"/>
        <v>9.9000000000000057</v>
      </c>
      <c r="H36" s="31">
        <f t="shared" si="6"/>
        <v>36.525000000000006</v>
      </c>
      <c r="I36" s="54">
        <f t="shared" si="7"/>
        <v>0.36488511488511494</v>
      </c>
      <c r="J36" s="5"/>
    </row>
    <row r="37" spans="1:10" x14ac:dyDescent="0.25">
      <c r="A37" s="76" t="s">
        <v>18</v>
      </c>
      <c r="B37" s="35" t="s">
        <v>33</v>
      </c>
      <c r="C37" s="12">
        <v>1</v>
      </c>
      <c r="D37" s="80">
        <v>814.45</v>
      </c>
      <c r="E37" s="80">
        <v>895</v>
      </c>
      <c r="F37" s="29">
        <f t="shared" si="3"/>
        <v>88.75</v>
      </c>
      <c r="G37" s="30">
        <f t="shared" si="8"/>
        <v>80.549999999999955</v>
      </c>
      <c r="H37" s="31">
        <f t="shared" si="6"/>
        <v>169.29999999999995</v>
      </c>
      <c r="I37" s="54">
        <f t="shared" si="7"/>
        <v>0.20787034194855417</v>
      </c>
    </row>
    <row r="38" spans="1:10" x14ac:dyDescent="0.25">
      <c r="A38" s="76" t="s">
        <v>232</v>
      </c>
      <c r="B38" s="35" t="s">
        <v>243</v>
      </c>
      <c r="C38" s="14">
        <v>0.2</v>
      </c>
      <c r="D38" s="80">
        <v>136.5</v>
      </c>
      <c r="E38" s="80">
        <v>150</v>
      </c>
      <c r="F38" s="29">
        <f t="shared" si="3"/>
        <v>17.75</v>
      </c>
      <c r="G38" s="30">
        <f t="shared" si="8"/>
        <v>13.5</v>
      </c>
      <c r="H38" s="31">
        <f t="shared" si="6"/>
        <v>31.25</v>
      </c>
      <c r="I38" s="54">
        <f t="shared" si="7"/>
        <v>0.22893772893772893</v>
      </c>
    </row>
    <row r="39" spans="1:10" x14ac:dyDescent="0.25">
      <c r="A39" s="76" t="s">
        <v>71</v>
      </c>
      <c r="B39" s="35" t="s">
        <v>244</v>
      </c>
      <c r="C39" s="12">
        <v>1</v>
      </c>
      <c r="D39" s="80">
        <v>222.95</v>
      </c>
      <c r="E39" s="80">
        <v>245</v>
      </c>
      <c r="F39" s="29">
        <f t="shared" si="3"/>
        <v>88.75</v>
      </c>
      <c r="G39" s="30">
        <f t="shared" si="8"/>
        <v>22.050000000000011</v>
      </c>
      <c r="H39" s="31">
        <f t="shared" si="6"/>
        <v>110.80000000000001</v>
      </c>
      <c r="I39" s="54">
        <f t="shared" si="7"/>
        <v>0.49697241533976233</v>
      </c>
    </row>
    <row r="40" spans="1:10" x14ac:dyDescent="0.25">
      <c r="A40" s="76" t="s">
        <v>137</v>
      </c>
      <c r="B40" s="35" t="s">
        <v>245</v>
      </c>
      <c r="C40" s="12">
        <v>0.4</v>
      </c>
      <c r="D40" s="80">
        <v>359.45</v>
      </c>
      <c r="E40" s="80">
        <v>395</v>
      </c>
      <c r="F40" s="29">
        <f t="shared" si="3"/>
        <v>35.5</v>
      </c>
      <c r="G40" s="30">
        <f t="shared" si="8"/>
        <v>35.550000000000011</v>
      </c>
      <c r="H40" s="31">
        <f t="shared" si="6"/>
        <v>71.050000000000011</v>
      </c>
      <c r="I40" s="54">
        <f t="shared" si="7"/>
        <v>0.19766309639727364</v>
      </c>
    </row>
    <row r="41" spans="1:10" ht="30" x14ac:dyDescent="0.25">
      <c r="A41" s="76" t="s">
        <v>19</v>
      </c>
      <c r="B41" s="35" t="s">
        <v>246</v>
      </c>
      <c r="C41" s="12">
        <v>0.8</v>
      </c>
      <c r="D41" s="80">
        <v>4090.45</v>
      </c>
      <c r="E41" s="80">
        <v>4495</v>
      </c>
      <c r="F41" s="29">
        <f t="shared" si="3"/>
        <v>71</v>
      </c>
      <c r="G41" s="30">
        <f t="shared" si="8"/>
        <v>404.55000000000018</v>
      </c>
      <c r="H41" s="31">
        <f t="shared" si="6"/>
        <v>475.55000000000018</v>
      </c>
      <c r="I41" s="54">
        <f t="shared" si="7"/>
        <v>0.11625860235426425</v>
      </c>
    </row>
    <row r="42" spans="1:10" x14ac:dyDescent="0.25">
      <c r="A42" s="76" t="s">
        <v>233</v>
      </c>
      <c r="B42" s="35" t="s">
        <v>247</v>
      </c>
      <c r="C42" s="12">
        <v>0.2</v>
      </c>
      <c r="D42" s="80">
        <v>45.5</v>
      </c>
      <c r="E42" s="80">
        <v>50</v>
      </c>
      <c r="F42" s="29">
        <f t="shared" si="3"/>
        <v>17.75</v>
      </c>
      <c r="G42" s="30">
        <f t="shared" si="8"/>
        <v>4.5</v>
      </c>
      <c r="H42" s="31">
        <f t="shared" si="6"/>
        <v>22.25</v>
      </c>
      <c r="I42" s="54">
        <f t="shared" si="7"/>
        <v>0.48901098901098899</v>
      </c>
    </row>
    <row r="43" spans="1:10" x14ac:dyDescent="0.25">
      <c r="A43" s="76" t="s">
        <v>20</v>
      </c>
      <c r="B43" s="35" t="s">
        <v>248</v>
      </c>
      <c r="C43" s="12">
        <v>0.2</v>
      </c>
      <c r="D43" s="80">
        <v>159.25</v>
      </c>
      <c r="E43" s="80">
        <v>175</v>
      </c>
      <c r="F43" s="29">
        <f t="shared" si="3"/>
        <v>17.75</v>
      </c>
      <c r="G43" s="30">
        <f t="shared" si="8"/>
        <v>15.75</v>
      </c>
      <c r="H43" s="31">
        <f t="shared" si="6"/>
        <v>33.5</v>
      </c>
      <c r="I43" s="54">
        <f t="shared" si="7"/>
        <v>0.21036106750392464</v>
      </c>
    </row>
    <row r="44" spans="1:10" x14ac:dyDescent="0.25">
      <c r="A44" s="76" t="s">
        <v>234</v>
      </c>
      <c r="B44" s="35" t="s">
        <v>249</v>
      </c>
      <c r="C44" s="12">
        <v>0.1</v>
      </c>
      <c r="D44" s="80">
        <v>218.4</v>
      </c>
      <c r="E44" s="80">
        <v>240</v>
      </c>
      <c r="F44" s="29">
        <f t="shared" si="3"/>
        <v>8.875</v>
      </c>
      <c r="G44" s="30">
        <f t="shared" si="8"/>
        <v>21.599999999999994</v>
      </c>
      <c r="H44" s="31">
        <f t="shared" si="6"/>
        <v>30.474999999999994</v>
      </c>
      <c r="I44" s="54">
        <f t="shared" si="7"/>
        <v>0.13953754578754576</v>
      </c>
    </row>
    <row r="45" spans="1:10" x14ac:dyDescent="0.25">
      <c r="A45" s="76" t="s">
        <v>111</v>
      </c>
      <c r="B45" s="35" t="s">
        <v>34</v>
      </c>
      <c r="C45" s="12">
        <v>0.6</v>
      </c>
      <c r="D45" s="80">
        <v>1137.5</v>
      </c>
      <c r="E45" s="80">
        <v>1250</v>
      </c>
      <c r="F45" s="29">
        <f t="shared" si="3"/>
        <v>53.25</v>
      </c>
      <c r="G45" s="30">
        <f t="shared" si="8"/>
        <v>112.5</v>
      </c>
      <c r="H45" s="31">
        <f t="shared" si="6"/>
        <v>165.75</v>
      </c>
      <c r="I45" s="54">
        <f t="shared" si="7"/>
        <v>0.14571428571428571</v>
      </c>
    </row>
    <row r="46" spans="1:10" x14ac:dyDescent="0.25">
      <c r="A46" s="76" t="s">
        <v>22</v>
      </c>
      <c r="B46" s="35" t="s">
        <v>35</v>
      </c>
      <c r="C46" s="14">
        <v>0.4</v>
      </c>
      <c r="D46" s="80">
        <v>500.5</v>
      </c>
      <c r="E46" s="80">
        <v>550</v>
      </c>
      <c r="F46" s="29">
        <f t="shared" si="3"/>
        <v>35.5</v>
      </c>
      <c r="G46" s="30">
        <f t="shared" si="8"/>
        <v>49.5</v>
      </c>
      <c r="H46" s="31">
        <f t="shared" si="6"/>
        <v>85</v>
      </c>
      <c r="I46" s="54">
        <f t="shared" si="7"/>
        <v>0.16983016983016982</v>
      </c>
    </row>
    <row r="47" spans="1:10" x14ac:dyDescent="0.25">
      <c r="A47" s="76" t="s">
        <v>23</v>
      </c>
      <c r="B47" s="35" t="s">
        <v>36</v>
      </c>
      <c r="C47" s="12">
        <v>0.4</v>
      </c>
      <c r="D47" s="80">
        <v>450.45</v>
      </c>
      <c r="E47" s="80">
        <v>495</v>
      </c>
      <c r="F47" s="29">
        <f t="shared" si="3"/>
        <v>35.5</v>
      </c>
      <c r="G47" s="30">
        <f t="shared" si="8"/>
        <v>44.550000000000011</v>
      </c>
      <c r="H47" s="31">
        <f t="shared" si="6"/>
        <v>80.050000000000011</v>
      </c>
      <c r="I47" s="54">
        <f t="shared" si="7"/>
        <v>0.17771117771117775</v>
      </c>
    </row>
    <row r="48" spans="1:10" x14ac:dyDescent="0.25">
      <c r="A48" s="76" t="s">
        <v>24</v>
      </c>
      <c r="B48" s="35" t="s">
        <v>37</v>
      </c>
      <c r="C48" s="12">
        <v>0.2</v>
      </c>
      <c r="D48" s="80">
        <v>136.5</v>
      </c>
      <c r="E48" s="80">
        <v>150</v>
      </c>
      <c r="F48" s="29">
        <f t="shared" si="3"/>
        <v>17.75</v>
      </c>
      <c r="G48" s="30">
        <f t="shared" si="8"/>
        <v>13.5</v>
      </c>
      <c r="H48" s="31">
        <f t="shared" si="6"/>
        <v>31.25</v>
      </c>
      <c r="I48" s="54">
        <f t="shared" si="7"/>
        <v>0.22893772893772893</v>
      </c>
    </row>
    <row r="49" spans="1:10" x14ac:dyDescent="0.25">
      <c r="A49" s="76" t="s">
        <v>25</v>
      </c>
      <c r="B49" s="35" t="s">
        <v>250</v>
      </c>
      <c r="C49" s="12">
        <v>0.2</v>
      </c>
      <c r="D49" s="80">
        <v>204.75</v>
      </c>
      <c r="E49" s="80">
        <v>225</v>
      </c>
      <c r="F49" s="29">
        <f t="shared" si="3"/>
        <v>17.75</v>
      </c>
      <c r="G49" s="30">
        <f t="shared" si="8"/>
        <v>20.25</v>
      </c>
      <c r="H49" s="31">
        <f t="shared" si="6"/>
        <v>38</v>
      </c>
      <c r="I49" s="54">
        <f t="shared" si="7"/>
        <v>0.1855921855921856</v>
      </c>
    </row>
    <row r="50" spans="1:10" ht="15.75" thickBot="1" x14ac:dyDescent="0.3">
      <c r="A50" s="77" t="s">
        <v>235</v>
      </c>
      <c r="B50" s="78" t="s">
        <v>251</v>
      </c>
      <c r="C50" s="55">
        <v>4</v>
      </c>
      <c r="D50" s="81">
        <v>4090.45</v>
      </c>
      <c r="E50" s="81">
        <v>4495</v>
      </c>
      <c r="F50" s="56">
        <f t="shared" si="3"/>
        <v>355</v>
      </c>
      <c r="G50" s="57">
        <f t="shared" si="8"/>
        <v>404.55000000000018</v>
      </c>
      <c r="H50" s="58">
        <f t="shared" si="6"/>
        <v>759.55000000000018</v>
      </c>
      <c r="I50" s="59">
        <f t="shared" si="7"/>
        <v>0.18568861616692545</v>
      </c>
    </row>
    <row r="51" spans="1:10" x14ac:dyDescent="0.25">
      <c r="A51"/>
      <c r="C51"/>
      <c r="D51"/>
      <c r="E51"/>
      <c r="F51"/>
      <c r="G51"/>
      <c r="H51"/>
      <c r="I51"/>
    </row>
    <row r="52" spans="1:10" x14ac:dyDescent="0.25">
      <c r="A52"/>
      <c r="C52"/>
      <c r="D52"/>
      <c r="E52"/>
      <c r="F52"/>
      <c r="G52"/>
      <c r="H52"/>
      <c r="I52"/>
    </row>
    <row r="53" spans="1:10" x14ac:dyDescent="0.25">
      <c r="A53"/>
      <c r="C53"/>
      <c r="D53"/>
      <c r="E53"/>
      <c r="F53"/>
      <c r="G53"/>
      <c r="H53"/>
      <c r="I53"/>
    </row>
    <row r="54" spans="1:10" x14ac:dyDescent="0.25">
      <c r="A54"/>
      <c r="C54"/>
      <c r="D54"/>
      <c r="E54"/>
      <c r="F54"/>
      <c r="G54"/>
      <c r="H54"/>
      <c r="I54"/>
    </row>
    <row r="55" spans="1:10" x14ac:dyDescent="0.25">
      <c r="A55"/>
      <c r="C55"/>
      <c r="D55"/>
      <c r="E55"/>
      <c r="F55"/>
      <c r="G55"/>
      <c r="H55"/>
      <c r="I55"/>
    </row>
    <row r="56" spans="1:10" x14ac:dyDescent="0.25">
      <c r="A56"/>
      <c r="C56"/>
      <c r="D56"/>
      <c r="E56"/>
      <c r="F56"/>
      <c r="G56"/>
      <c r="H56"/>
      <c r="I56"/>
    </row>
    <row r="57" spans="1:10" x14ac:dyDescent="0.25">
      <c r="A57"/>
      <c r="C57"/>
      <c r="D57"/>
      <c r="E57"/>
      <c r="F57"/>
      <c r="G57"/>
      <c r="H57"/>
      <c r="I57"/>
    </row>
    <row r="58" spans="1:10" x14ac:dyDescent="0.25">
      <c r="J58" s="5"/>
    </row>
  </sheetData>
  <sortState xmlns:xlrd2="http://schemas.microsoft.com/office/spreadsheetml/2017/richdata2" ref="A3:I24">
    <sortCondition ref="A3:A24"/>
  </sortState>
  <mergeCells count="2">
    <mergeCell ref="A1:I1"/>
    <mergeCell ref="D8:I22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DA9B-62B5-4ACB-99F0-E1924A2FA801}">
  <dimension ref="A1:K56"/>
  <sheetViews>
    <sheetView zoomScale="105" workbookViewId="0">
      <selection activeCell="B45" sqref="B45"/>
    </sheetView>
  </sheetViews>
  <sheetFormatPr defaultRowHeight="15" x14ac:dyDescent="0.25"/>
  <cols>
    <col min="1" max="1" width="9.140625" style="292"/>
    <col min="2" max="2" width="54.42578125" style="285" bestFit="1" customWidth="1"/>
    <col min="3" max="3" width="10.7109375" style="285" bestFit="1" customWidth="1"/>
    <col min="4" max="4" width="15" style="285" bestFit="1" customWidth="1"/>
    <col min="5" max="5" width="9.85546875" style="285" customWidth="1"/>
    <col min="6" max="6" width="13.28515625" style="285" customWidth="1"/>
    <col min="7" max="9" width="9.140625" style="285"/>
    <col min="10" max="10" width="21.42578125" style="285" bestFit="1" customWidth="1"/>
    <col min="11" max="16384" width="9.140625" style="285"/>
  </cols>
  <sheetData>
    <row r="1" spans="1:11" ht="23.25" x14ac:dyDescent="0.25">
      <c r="A1" s="348" t="s">
        <v>261</v>
      </c>
      <c r="B1" s="348"/>
      <c r="C1" s="348"/>
      <c r="D1" s="348"/>
      <c r="E1" s="348"/>
      <c r="F1" s="348"/>
      <c r="G1" s="348"/>
      <c r="H1" s="348"/>
    </row>
    <row r="2" spans="1:11" ht="63.75" thickBot="1" x14ac:dyDescent="0.3">
      <c r="A2" s="116" t="s">
        <v>0</v>
      </c>
      <c r="B2" s="116" t="s">
        <v>1</v>
      </c>
      <c r="C2" s="117" t="s">
        <v>2</v>
      </c>
      <c r="D2" s="118" t="s">
        <v>257</v>
      </c>
      <c r="E2" s="119" t="s">
        <v>258</v>
      </c>
      <c r="F2" s="120" t="s">
        <v>5</v>
      </c>
      <c r="G2" s="121" t="s">
        <v>7</v>
      </c>
      <c r="H2" s="122" t="s">
        <v>8</v>
      </c>
    </row>
    <row r="3" spans="1:11" ht="15.75" x14ac:dyDescent="0.25">
      <c r="A3" s="123" t="s">
        <v>297</v>
      </c>
      <c r="B3" s="124" t="s">
        <v>478</v>
      </c>
      <c r="C3" s="125">
        <v>1.1000000000000001</v>
      </c>
      <c r="D3" s="126">
        <v>695</v>
      </c>
      <c r="E3" s="127">
        <f>D3*0.09</f>
        <v>62.55</v>
      </c>
      <c r="F3" s="127">
        <f t="shared" ref="F3" si="0">(C3*$K$5)*$K$6</f>
        <v>97.625</v>
      </c>
      <c r="G3" s="128">
        <f>F3+E3</f>
        <v>160.17500000000001</v>
      </c>
      <c r="H3" s="129">
        <f t="shared" ref="H3" si="1">G3/D3</f>
        <v>0.2304676258992806</v>
      </c>
    </row>
    <row r="4" spans="1:11" ht="16.5" thickBot="1" x14ac:dyDescent="0.3">
      <c r="A4" s="130" t="s">
        <v>142</v>
      </c>
      <c r="B4" s="96" t="s">
        <v>479</v>
      </c>
      <c r="C4" s="87">
        <v>1.8</v>
      </c>
      <c r="D4" s="98">
        <v>3995</v>
      </c>
      <c r="E4" s="88">
        <f t="shared" ref="E4:E49" si="2">D4*0.09</f>
        <v>359.55</v>
      </c>
      <c r="F4" s="88">
        <f t="shared" ref="F4:F10" si="3">(C4*$K$5)*$K$6</f>
        <v>159.75</v>
      </c>
      <c r="G4" s="89">
        <f t="shared" ref="G4:G10" si="4">F4+E4</f>
        <v>519.29999999999995</v>
      </c>
      <c r="H4" s="131">
        <f t="shared" ref="H4:H10" si="5">G4/D4</f>
        <v>0.1299874843554443</v>
      </c>
    </row>
    <row r="5" spans="1:11" ht="16.5" thickBot="1" x14ac:dyDescent="0.3">
      <c r="A5" s="130" t="s">
        <v>143</v>
      </c>
      <c r="B5" s="96" t="s">
        <v>480</v>
      </c>
      <c r="C5" s="87">
        <v>4.7</v>
      </c>
      <c r="D5" s="98">
        <v>1995</v>
      </c>
      <c r="E5" s="88">
        <f t="shared" si="2"/>
        <v>179.54999999999998</v>
      </c>
      <c r="F5" s="88">
        <f t="shared" si="3"/>
        <v>417.125</v>
      </c>
      <c r="G5" s="89">
        <f t="shared" si="4"/>
        <v>596.67499999999995</v>
      </c>
      <c r="H5" s="131">
        <f t="shared" si="5"/>
        <v>0.29908521303258145</v>
      </c>
      <c r="J5" s="286" t="s">
        <v>9</v>
      </c>
      <c r="K5" s="287">
        <v>125</v>
      </c>
    </row>
    <row r="6" spans="1:11" ht="16.5" thickBot="1" x14ac:dyDescent="0.3">
      <c r="A6" s="130" t="s">
        <v>43</v>
      </c>
      <c r="B6" s="96" t="s">
        <v>481</v>
      </c>
      <c r="C6" s="87">
        <v>2.2000000000000002</v>
      </c>
      <c r="D6" s="98">
        <v>4775</v>
      </c>
      <c r="E6" s="88">
        <f t="shared" si="2"/>
        <v>429.75</v>
      </c>
      <c r="F6" s="88">
        <f t="shared" si="3"/>
        <v>195.25</v>
      </c>
      <c r="G6" s="89">
        <f t="shared" si="4"/>
        <v>625</v>
      </c>
      <c r="H6" s="131">
        <f t="shared" si="5"/>
        <v>0.13089005235602094</v>
      </c>
      <c r="J6" s="288" t="s">
        <v>10</v>
      </c>
      <c r="K6" s="289">
        <v>0.71</v>
      </c>
    </row>
    <row r="7" spans="1:11" ht="15.75" x14ac:dyDescent="0.25">
      <c r="A7" s="130" t="s">
        <v>144</v>
      </c>
      <c r="B7" s="96" t="s">
        <v>482</v>
      </c>
      <c r="C7" s="87">
        <v>2.2999999999999998</v>
      </c>
      <c r="D7" s="98">
        <v>5995</v>
      </c>
      <c r="E7" s="88">
        <f t="shared" si="2"/>
        <v>539.54999999999995</v>
      </c>
      <c r="F7" s="88">
        <f t="shared" si="3"/>
        <v>204.125</v>
      </c>
      <c r="G7" s="89">
        <f t="shared" si="4"/>
        <v>743.67499999999995</v>
      </c>
      <c r="H7" s="131">
        <f t="shared" si="5"/>
        <v>0.12404920767306088</v>
      </c>
    </row>
    <row r="8" spans="1:11" ht="15.75" x14ac:dyDescent="0.25">
      <c r="A8" s="130" t="s">
        <v>145</v>
      </c>
      <c r="B8" s="96" t="s">
        <v>483</v>
      </c>
      <c r="C8" s="87">
        <v>1</v>
      </c>
      <c r="D8" s="98">
        <v>1595</v>
      </c>
      <c r="E8" s="88">
        <f t="shared" si="2"/>
        <v>143.54999999999998</v>
      </c>
      <c r="F8" s="88">
        <f t="shared" si="3"/>
        <v>88.75</v>
      </c>
      <c r="G8" s="89">
        <f t="shared" si="4"/>
        <v>232.29999999999998</v>
      </c>
      <c r="H8" s="131">
        <f t="shared" si="5"/>
        <v>0.14564263322884011</v>
      </c>
    </row>
    <row r="9" spans="1:11" ht="15.75" x14ac:dyDescent="0.25">
      <c r="A9" s="130" t="s">
        <v>146</v>
      </c>
      <c r="B9" s="96" t="s">
        <v>484</v>
      </c>
      <c r="C9" s="87">
        <v>1.6</v>
      </c>
      <c r="D9" s="98">
        <v>1095</v>
      </c>
      <c r="E9" s="88">
        <f t="shared" si="2"/>
        <v>98.55</v>
      </c>
      <c r="F9" s="88">
        <f t="shared" si="3"/>
        <v>142</v>
      </c>
      <c r="G9" s="89">
        <f t="shared" si="4"/>
        <v>240.55</v>
      </c>
      <c r="H9" s="131">
        <f t="shared" si="5"/>
        <v>0.21968036529680365</v>
      </c>
    </row>
    <row r="10" spans="1:11" ht="32.25" thickBot="1" x14ac:dyDescent="0.3">
      <c r="A10" s="132" t="s">
        <v>48</v>
      </c>
      <c r="B10" s="133" t="s">
        <v>485</v>
      </c>
      <c r="C10" s="298">
        <v>2.7</v>
      </c>
      <c r="D10" s="135">
        <v>7895</v>
      </c>
      <c r="E10" s="136">
        <f t="shared" si="2"/>
        <v>710.55</v>
      </c>
      <c r="F10" s="136">
        <f t="shared" si="3"/>
        <v>239.625</v>
      </c>
      <c r="G10" s="137">
        <f t="shared" si="4"/>
        <v>950.17499999999995</v>
      </c>
      <c r="H10" s="138">
        <f t="shared" si="5"/>
        <v>0.12035148828372387</v>
      </c>
    </row>
    <row r="11" spans="1:11" x14ac:dyDescent="0.25">
      <c r="A11" s="95" t="s">
        <v>262</v>
      </c>
      <c r="B11" s="290" t="s">
        <v>264</v>
      </c>
      <c r="C11" s="297">
        <v>0.4</v>
      </c>
      <c r="D11" s="349" t="s">
        <v>53</v>
      </c>
      <c r="E11" s="350"/>
      <c r="F11" s="350"/>
      <c r="G11" s="350"/>
      <c r="H11" s="351"/>
    </row>
    <row r="12" spans="1:11" x14ac:dyDescent="0.25">
      <c r="A12" s="84" t="s">
        <v>56</v>
      </c>
      <c r="B12" s="291" t="s">
        <v>263</v>
      </c>
      <c r="C12" s="293">
        <v>1.1000000000000001</v>
      </c>
      <c r="D12" s="349"/>
      <c r="E12" s="350"/>
      <c r="F12" s="350"/>
      <c r="G12" s="350"/>
      <c r="H12" s="351"/>
    </row>
    <row r="13" spans="1:11" x14ac:dyDescent="0.25">
      <c r="A13" s="84" t="s">
        <v>265</v>
      </c>
      <c r="B13" s="291" t="s">
        <v>266</v>
      </c>
      <c r="C13" s="293">
        <v>0.5</v>
      </c>
      <c r="D13" s="349"/>
      <c r="E13" s="350"/>
      <c r="F13" s="350"/>
      <c r="G13" s="350"/>
      <c r="H13" s="351"/>
    </row>
    <row r="14" spans="1:11" x14ac:dyDescent="0.25">
      <c r="A14" s="84" t="s">
        <v>267</v>
      </c>
      <c r="B14" s="291" t="s">
        <v>268</v>
      </c>
      <c r="C14" s="293">
        <v>0.2</v>
      </c>
      <c r="D14" s="349"/>
      <c r="E14" s="350"/>
      <c r="F14" s="350"/>
      <c r="G14" s="350"/>
      <c r="H14" s="351"/>
    </row>
    <row r="15" spans="1:11" x14ac:dyDescent="0.25">
      <c r="A15" s="84" t="s">
        <v>269</v>
      </c>
      <c r="B15" s="291" t="s">
        <v>270</v>
      </c>
      <c r="C15" s="293">
        <v>0.4</v>
      </c>
      <c r="D15" s="349"/>
      <c r="E15" s="350"/>
      <c r="F15" s="350"/>
      <c r="G15" s="350"/>
      <c r="H15" s="351"/>
    </row>
    <row r="16" spans="1:11" x14ac:dyDescent="0.25">
      <c r="A16" s="84" t="s">
        <v>14</v>
      </c>
      <c r="B16" s="291" t="s">
        <v>274</v>
      </c>
      <c r="C16" s="293">
        <v>0.6</v>
      </c>
      <c r="D16" s="349"/>
      <c r="E16" s="350"/>
      <c r="F16" s="350"/>
      <c r="G16" s="350"/>
      <c r="H16" s="351"/>
    </row>
    <row r="17" spans="1:8" x14ac:dyDescent="0.25">
      <c r="A17" s="84" t="s">
        <v>174</v>
      </c>
      <c r="B17" s="291" t="s">
        <v>275</v>
      </c>
      <c r="C17" s="293">
        <v>0.6</v>
      </c>
      <c r="D17" s="349"/>
      <c r="E17" s="350"/>
      <c r="F17" s="350"/>
      <c r="G17" s="350"/>
      <c r="H17" s="351"/>
    </row>
    <row r="18" spans="1:8" x14ac:dyDescent="0.25">
      <c r="A18" s="84" t="s">
        <v>281</v>
      </c>
      <c r="B18" s="291" t="s">
        <v>282</v>
      </c>
      <c r="C18" s="293">
        <v>1.5</v>
      </c>
      <c r="D18" s="349"/>
      <c r="E18" s="350"/>
      <c r="F18" s="350"/>
      <c r="G18" s="350"/>
      <c r="H18" s="351"/>
    </row>
    <row r="19" spans="1:8" x14ac:dyDescent="0.25">
      <c r="A19" s="84" t="s">
        <v>173</v>
      </c>
      <c r="B19" s="291" t="s">
        <v>285</v>
      </c>
      <c r="C19" s="293">
        <v>0.1</v>
      </c>
      <c r="D19" s="349"/>
      <c r="E19" s="350"/>
      <c r="F19" s="350"/>
      <c r="G19" s="350"/>
      <c r="H19" s="351"/>
    </row>
    <row r="20" spans="1:8" x14ac:dyDescent="0.25">
      <c r="A20" s="84" t="s">
        <v>283</v>
      </c>
      <c r="B20" s="291" t="s">
        <v>284</v>
      </c>
      <c r="C20" s="293">
        <v>0.5</v>
      </c>
      <c r="D20" s="349"/>
      <c r="E20" s="350"/>
      <c r="F20" s="350"/>
      <c r="G20" s="350"/>
      <c r="H20" s="351"/>
    </row>
    <row r="21" spans="1:8" x14ac:dyDescent="0.25">
      <c r="A21" s="84" t="s">
        <v>279</v>
      </c>
      <c r="B21" s="291" t="s">
        <v>280</v>
      </c>
      <c r="C21" s="293">
        <v>1</v>
      </c>
      <c r="D21" s="349"/>
      <c r="E21" s="350"/>
      <c r="F21" s="350"/>
      <c r="G21" s="350"/>
      <c r="H21" s="351"/>
    </row>
    <row r="22" spans="1:8" x14ac:dyDescent="0.25">
      <c r="A22" s="84" t="s">
        <v>65</v>
      </c>
      <c r="B22" s="291" t="s">
        <v>278</v>
      </c>
      <c r="C22" s="293">
        <v>0.5</v>
      </c>
      <c r="D22" s="349"/>
      <c r="E22" s="350"/>
      <c r="F22" s="350"/>
      <c r="G22" s="350"/>
      <c r="H22" s="351"/>
    </row>
    <row r="23" spans="1:8" x14ac:dyDescent="0.25">
      <c r="A23" s="84" t="s">
        <v>276</v>
      </c>
      <c r="B23" s="291" t="s">
        <v>277</v>
      </c>
      <c r="C23" s="293">
        <v>1</v>
      </c>
      <c r="D23" s="349"/>
      <c r="E23" s="350"/>
      <c r="F23" s="350"/>
      <c r="G23" s="350"/>
      <c r="H23" s="351"/>
    </row>
    <row r="24" spans="1:8" ht="17.25" customHeight="1" x14ac:dyDescent="0.25">
      <c r="A24" s="84" t="s">
        <v>271</v>
      </c>
      <c r="B24" s="291" t="s">
        <v>272</v>
      </c>
      <c r="C24" s="293">
        <v>1.5</v>
      </c>
      <c r="D24" s="349"/>
      <c r="E24" s="350"/>
      <c r="F24" s="350"/>
      <c r="G24" s="350"/>
      <c r="H24" s="351"/>
    </row>
    <row r="25" spans="1:8" ht="17.25" customHeight="1" x14ac:dyDescent="0.25">
      <c r="A25" s="84" t="s">
        <v>289</v>
      </c>
      <c r="B25" s="291" t="s">
        <v>290</v>
      </c>
      <c r="C25" s="293">
        <v>1.3</v>
      </c>
      <c r="D25" s="349"/>
      <c r="E25" s="350"/>
      <c r="F25" s="350"/>
      <c r="G25" s="350"/>
      <c r="H25" s="351"/>
    </row>
    <row r="26" spans="1:8" ht="17.25" customHeight="1" x14ac:dyDescent="0.25">
      <c r="A26" s="84" t="s">
        <v>66</v>
      </c>
      <c r="B26" s="291" t="s">
        <v>288</v>
      </c>
      <c r="C26" s="293">
        <v>0.4</v>
      </c>
      <c r="D26" s="349"/>
      <c r="E26" s="350"/>
      <c r="F26" s="350"/>
      <c r="G26" s="350"/>
      <c r="H26" s="351"/>
    </row>
    <row r="27" spans="1:8" ht="17.25" customHeight="1" x14ac:dyDescent="0.25">
      <c r="A27" s="84" t="s">
        <v>16</v>
      </c>
      <c r="B27" s="291" t="s">
        <v>292</v>
      </c>
      <c r="C27" s="293">
        <v>0.1</v>
      </c>
      <c r="D27" s="349"/>
      <c r="E27" s="350"/>
      <c r="F27" s="350"/>
      <c r="G27" s="350"/>
      <c r="H27" s="351"/>
    </row>
    <row r="28" spans="1:8" ht="17.25" customHeight="1" x14ac:dyDescent="0.25">
      <c r="A28" s="84" t="s">
        <v>93</v>
      </c>
      <c r="B28" s="291" t="s">
        <v>259</v>
      </c>
      <c r="C28" s="293">
        <v>0.2</v>
      </c>
      <c r="D28" s="349"/>
      <c r="E28" s="350"/>
      <c r="F28" s="350"/>
      <c r="G28" s="350"/>
      <c r="H28" s="351"/>
    </row>
    <row r="29" spans="1:8" ht="17.25" customHeight="1" x14ac:dyDescent="0.25">
      <c r="A29" s="84" t="s">
        <v>286</v>
      </c>
      <c r="B29" s="291" t="s">
        <v>287</v>
      </c>
      <c r="C29" s="293">
        <v>0.1</v>
      </c>
      <c r="D29" s="349"/>
      <c r="E29" s="350"/>
      <c r="F29" s="350"/>
      <c r="G29" s="350"/>
      <c r="H29" s="351"/>
    </row>
    <row r="30" spans="1:8" ht="17.25" customHeight="1" x14ac:dyDescent="0.25">
      <c r="A30" s="84" t="s">
        <v>293</v>
      </c>
      <c r="B30" s="291" t="s">
        <v>294</v>
      </c>
      <c r="C30" s="293">
        <v>1.5</v>
      </c>
      <c r="D30" s="349"/>
      <c r="E30" s="350"/>
      <c r="F30" s="350"/>
      <c r="G30" s="350"/>
      <c r="H30" s="351"/>
    </row>
    <row r="31" spans="1:8" ht="17.25" customHeight="1" x14ac:dyDescent="0.25">
      <c r="A31" s="84" t="s">
        <v>140</v>
      </c>
      <c r="B31" s="291" t="s">
        <v>291</v>
      </c>
      <c r="C31" s="293">
        <v>0.1</v>
      </c>
      <c r="D31" s="349"/>
      <c r="E31" s="350"/>
      <c r="F31" s="350"/>
      <c r="G31" s="350"/>
      <c r="H31" s="351"/>
    </row>
    <row r="32" spans="1:8" ht="17.25" customHeight="1" x14ac:dyDescent="0.25">
      <c r="A32" s="84" t="s">
        <v>295</v>
      </c>
      <c r="B32" s="291" t="s">
        <v>296</v>
      </c>
      <c r="C32" s="293">
        <v>0.2</v>
      </c>
      <c r="D32" s="349"/>
      <c r="E32" s="350"/>
      <c r="F32" s="350"/>
      <c r="G32" s="350"/>
      <c r="H32" s="351"/>
    </row>
    <row r="33" spans="1:8" ht="17.25" customHeight="1" thickBot="1" x14ac:dyDescent="0.3">
      <c r="A33" s="294" t="s">
        <v>260</v>
      </c>
      <c r="B33" s="295" t="s">
        <v>273</v>
      </c>
      <c r="C33" s="296">
        <v>0.5</v>
      </c>
      <c r="D33" s="349"/>
      <c r="E33" s="350"/>
      <c r="F33" s="350"/>
      <c r="G33" s="350"/>
      <c r="H33" s="351"/>
    </row>
    <row r="34" spans="1:8" ht="15.75" x14ac:dyDescent="0.25">
      <c r="A34" s="156" t="s">
        <v>141</v>
      </c>
      <c r="B34" s="157" t="s">
        <v>464</v>
      </c>
      <c r="C34" s="275">
        <v>1.5</v>
      </c>
      <c r="D34" s="276">
        <v>3795</v>
      </c>
      <c r="E34" s="140">
        <f t="shared" si="2"/>
        <v>341.55</v>
      </c>
      <c r="F34" s="140">
        <f t="shared" ref="F34:F49" si="6">(C34*$K$5)*$K$6</f>
        <v>133.125</v>
      </c>
      <c r="G34" s="152">
        <f t="shared" ref="G34:G49" si="7">F34+E34</f>
        <v>474.67500000000001</v>
      </c>
      <c r="H34" s="277">
        <f t="shared" ref="H34:H49" si="8">G34/D34</f>
        <v>0.12507905138339923</v>
      </c>
    </row>
    <row r="35" spans="1:8" ht="15.75" x14ac:dyDescent="0.25">
      <c r="A35" s="158" t="s">
        <v>147</v>
      </c>
      <c r="B35" s="99" t="s">
        <v>465</v>
      </c>
      <c r="C35" s="278">
        <v>0.5</v>
      </c>
      <c r="D35" s="100">
        <v>165</v>
      </c>
      <c r="E35" s="141">
        <f t="shared" si="2"/>
        <v>14.85</v>
      </c>
      <c r="F35" s="141">
        <f t="shared" si="6"/>
        <v>44.375</v>
      </c>
      <c r="G35" s="147">
        <f t="shared" si="7"/>
        <v>59.225000000000001</v>
      </c>
      <c r="H35" s="279">
        <f t="shared" si="8"/>
        <v>0.35893939393939395</v>
      </c>
    </row>
    <row r="36" spans="1:8" ht="21" customHeight="1" x14ac:dyDescent="0.25">
      <c r="A36" s="158" t="s">
        <v>148</v>
      </c>
      <c r="B36" s="99" t="s">
        <v>466</v>
      </c>
      <c r="C36" s="278">
        <v>0.2</v>
      </c>
      <c r="D36" s="100">
        <v>950</v>
      </c>
      <c r="E36" s="141">
        <f t="shared" si="2"/>
        <v>85.5</v>
      </c>
      <c r="F36" s="141">
        <f t="shared" si="6"/>
        <v>17.75</v>
      </c>
      <c r="G36" s="147">
        <f t="shared" si="7"/>
        <v>103.25</v>
      </c>
      <c r="H36" s="279">
        <f t="shared" si="8"/>
        <v>0.10868421052631579</v>
      </c>
    </row>
    <row r="37" spans="1:8" ht="15.75" x14ac:dyDescent="0.25">
      <c r="A37" s="158" t="s">
        <v>64</v>
      </c>
      <c r="B37" s="99" t="s">
        <v>467</v>
      </c>
      <c r="C37" s="280">
        <v>0.1</v>
      </c>
      <c r="D37" s="100">
        <v>325</v>
      </c>
      <c r="E37" s="141">
        <f t="shared" si="2"/>
        <v>29.25</v>
      </c>
      <c r="F37" s="141">
        <f t="shared" si="6"/>
        <v>8.875</v>
      </c>
      <c r="G37" s="147">
        <f t="shared" si="7"/>
        <v>38.125</v>
      </c>
      <c r="H37" s="279">
        <f t="shared" si="8"/>
        <v>0.11730769230769231</v>
      </c>
    </row>
    <row r="38" spans="1:8" ht="15.75" x14ac:dyDescent="0.25">
      <c r="A38" s="158" t="s">
        <v>18</v>
      </c>
      <c r="B38" s="99" t="s">
        <v>468</v>
      </c>
      <c r="C38" s="280">
        <v>1.5</v>
      </c>
      <c r="D38" s="100">
        <v>995</v>
      </c>
      <c r="E38" s="141">
        <f t="shared" si="2"/>
        <v>89.55</v>
      </c>
      <c r="F38" s="141">
        <f t="shared" si="6"/>
        <v>133.125</v>
      </c>
      <c r="G38" s="147">
        <f t="shared" si="7"/>
        <v>222.67500000000001</v>
      </c>
      <c r="H38" s="279">
        <f t="shared" si="8"/>
        <v>0.22379396984924624</v>
      </c>
    </row>
    <row r="39" spans="1:8" ht="15.75" x14ac:dyDescent="0.25">
      <c r="A39" s="158" t="s">
        <v>149</v>
      </c>
      <c r="B39" s="99" t="s">
        <v>469</v>
      </c>
      <c r="C39" s="281">
        <v>0.2</v>
      </c>
      <c r="D39" s="100">
        <v>750</v>
      </c>
      <c r="E39" s="141">
        <f t="shared" si="2"/>
        <v>67.5</v>
      </c>
      <c r="F39" s="141">
        <f t="shared" si="6"/>
        <v>17.75</v>
      </c>
      <c r="G39" s="147">
        <f t="shared" si="7"/>
        <v>85.25</v>
      </c>
      <c r="H39" s="279">
        <f t="shared" si="8"/>
        <v>0.11366666666666667</v>
      </c>
    </row>
    <row r="40" spans="1:8" ht="15.75" x14ac:dyDescent="0.25">
      <c r="A40" s="158" t="s">
        <v>150</v>
      </c>
      <c r="B40" s="99" t="s">
        <v>470</v>
      </c>
      <c r="C40" s="281">
        <v>0.5</v>
      </c>
      <c r="D40" s="101">
        <v>1950</v>
      </c>
      <c r="E40" s="141">
        <f t="shared" si="2"/>
        <v>175.5</v>
      </c>
      <c r="F40" s="141">
        <f t="shared" si="6"/>
        <v>44.375</v>
      </c>
      <c r="G40" s="147">
        <f t="shared" si="7"/>
        <v>219.875</v>
      </c>
      <c r="H40" s="279">
        <f t="shared" si="8"/>
        <v>0.11275641025641026</v>
      </c>
    </row>
    <row r="41" spans="1:8" ht="15.75" x14ac:dyDescent="0.25">
      <c r="A41" s="158" t="s">
        <v>151</v>
      </c>
      <c r="B41" s="99" t="s">
        <v>471</v>
      </c>
      <c r="C41" s="281">
        <v>1.5</v>
      </c>
      <c r="D41" s="101">
        <v>2995</v>
      </c>
      <c r="E41" s="141">
        <f t="shared" si="2"/>
        <v>269.55</v>
      </c>
      <c r="F41" s="141">
        <f t="shared" si="6"/>
        <v>133.125</v>
      </c>
      <c r="G41" s="147">
        <f t="shared" si="7"/>
        <v>402.67500000000001</v>
      </c>
      <c r="H41" s="279">
        <f t="shared" si="8"/>
        <v>0.13444908180300502</v>
      </c>
    </row>
    <row r="42" spans="1:8" ht="15.75" x14ac:dyDescent="0.25">
      <c r="A42" s="158" t="s">
        <v>152</v>
      </c>
      <c r="B42" s="99" t="s">
        <v>472</v>
      </c>
      <c r="C42" s="281">
        <v>1.5</v>
      </c>
      <c r="D42" s="101">
        <v>3995</v>
      </c>
      <c r="E42" s="141">
        <f t="shared" si="2"/>
        <v>359.55</v>
      </c>
      <c r="F42" s="141">
        <f t="shared" si="6"/>
        <v>133.125</v>
      </c>
      <c r="G42" s="147">
        <f t="shared" si="7"/>
        <v>492.67500000000001</v>
      </c>
      <c r="H42" s="279">
        <f t="shared" si="8"/>
        <v>0.12332290362953692</v>
      </c>
    </row>
    <row r="43" spans="1:8" ht="15.75" x14ac:dyDescent="0.25">
      <c r="A43" s="158" t="s">
        <v>137</v>
      </c>
      <c r="B43" s="99" t="s">
        <v>473</v>
      </c>
      <c r="C43" s="281">
        <v>0.1</v>
      </c>
      <c r="D43" s="100">
        <v>130</v>
      </c>
      <c r="E43" s="141">
        <f t="shared" si="2"/>
        <v>11.7</v>
      </c>
      <c r="F43" s="141">
        <f t="shared" si="6"/>
        <v>8.875</v>
      </c>
      <c r="G43" s="147">
        <f t="shared" si="7"/>
        <v>20.574999999999999</v>
      </c>
      <c r="H43" s="279">
        <f t="shared" si="8"/>
        <v>0.15826923076923077</v>
      </c>
    </row>
    <row r="44" spans="1:8" ht="15.75" x14ac:dyDescent="0.25">
      <c r="A44" s="158" t="s">
        <v>72</v>
      </c>
      <c r="B44" s="99" t="s">
        <v>105</v>
      </c>
      <c r="C44" s="281">
        <v>0.1</v>
      </c>
      <c r="D44" s="100">
        <v>695</v>
      </c>
      <c r="E44" s="141">
        <f t="shared" si="2"/>
        <v>62.55</v>
      </c>
      <c r="F44" s="141">
        <f t="shared" si="6"/>
        <v>8.875</v>
      </c>
      <c r="G44" s="147">
        <f t="shared" si="7"/>
        <v>71.424999999999997</v>
      </c>
      <c r="H44" s="279">
        <f t="shared" si="8"/>
        <v>0.10276978417266186</v>
      </c>
    </row>
    <row r="45" spans="1:8" ht="15.75" x14ac:dyDescent="0.25">
      <c r="A45" s="158" t="s">
        <v>153</v>
      </c>
      <c r="B45" s="99" t="s">
        <v>474</v>
      </c>
      <c r="C45" s="281">
        <v>0.5</v>
      </c>
      <c r="D45" s="100">
        <v>650</v>
      </c>
      <c r="E45" s="141">
        <f t="shared" si="2"/>
        <v>58.5</v>
      </c>
      <c r="F45" s="141">
        <f t="shared" si="6"/>
        <v>44.375</v>
      </c>
      <c r="G45" s="147">
        <f t="shared" si="7"/>
        <v>102.875</v>
      </c>
      <c r="H45" s="279">
        <f t="shared" si="8"/>
        <v>0.15826923076923077</v>
      </c>
    </row>
    <row r="46" spans="1:8" ht="15.75" x14ac:dyDescent="0.25">
      <c r="A46" s="158" t="s">
        <v>111</v>
      </c>
      <c r="B46" s="99" t="s">
        <v>475</v>
      </c>
      <c r="C46" s="281">
        <v>0.5</v>
      </c>
      <c r="D46" s="101">
        <v>1550</v>
      </c>
      <c r="E46" s="141">
        <f t="shared" si="2"/>
        <v>139.5</v>
      </c>
      <c r="F46" s="141">
        <f t="shared" si="6"/>
        <v>44.375</v>
      </c>
      <c r="G46" s="147">
        <f t="shared" si="7"/>
        <v>183.875</v>
      </c>
      <c r="H46" s="279">
        <f t="shared" si="8"/>
        <v>0.11862903225806451</v>
      </c>
    </row>
    <row r="47" spans="1:8" ht="15.75" x14ac:dyDescent="0.25">
      <c r="A47" s="158" t="s">
        <v>22</v>
      </c>
      <c r="B47" s="99" t="s">
        <v>476</v>
      </c>
      <c r="C47" s="281">
        <v>0.7</v>
      </c>
      <c r="D47" s="100">
        <v>850</v>
      </c>
      <c r="E47" s="141">
        <f t="shared" si="2"/>
        <v>76.5</v>
      </c>
      <c r="F47" s="141">
        <f t="shared" si="6"/>
        <v>62.125</v>
      </c>
      <c r="G47" s="147">
        <f t="shared" si="7"/>
        <v>138.625</v>
      </c>
      <c r="H47" s="279">
        <f t="shared" si="8"/>
        <v>0.16308823529411764</v>
      </c>
    </row>
    <row r="48" spans="1:8" ht="15.75" x14ac:dyDescent="0.25">
      <c r="A48" s="158" t="s">
        <v>94</v>
      </c>
      <c r="B48" s="99" t="s">
        <v>477</v>
      </c>
      <c r="C48" s="281">
        <v>0.5</v>
      </c>
      <c r="D48" s="100">
        <v>275</v>
      </c>
      <c r="E48" s="141">
        <f t="shared" si="2"/>
        <v>24.75</v>
      </c>
      <c r="F48" s="141">
        <f t="shared" si="6"/>
        <v>44.375</v>
      </c>
      <c r="G48" s="147">
        <f t="shared" si="7"/>
        <v>69.125</v>
      </c>
      <c r="H48" s="279">
        <f t="shared" si="8"/>
        <v>0.25136363636363634</v>
      </c>
    </row>
    <row r="49" spans="1:8" ht="16.5" thickBot="1" x14ac:dyDescent="0.3">
      <c r="A49" s="299" t="s">
        <v>138</v>
      </c>
      <c r="B49" s="159" t="s">
        <v>121</v>
      </c>
      <c r="C49" s="282">
        <v>0.3</v>
      </c>
      <c r="D49" s="142">
        <v>595</v>
      </c>
      <c r="E49" s="143">
        <f t="shared" si="2"/>
        <v>53.55</v>
      </c>
      <c r="F49" s="143">
        <f t="shared" si="6"/>
        <v>26.625</v>
      </c>
      <c r="G49" s="153">
        <f t="shared" si="7"/>
        <v>80.174999999999997</v>
      </c>
      <c r="H49" s="283">
        <f t="shared" si="8"/>
        <v>0.13474789915966387</v>
      </c>
    </row>
    <row r="50" spans="1:8" x14ac:dyDescent="0.25">
      <c r="A50" s="285"/>
    </row>
    <row r="51" spans="1:8" x14ac:dyDescent="0.25">
      <c r="A51" s="285"/>
    </row>
    <row r="52" spans="1:8" x14ac:dyDescent="0.25">
      <c r="A52" s="285"/>
    </row>
    <row r="53" spans="1:8" x14ac:dyDescent="0.25">
      <c r="A53" s="285"/>
    </row>
    <row r="54" spans="1:8" x14ac:dyDescent="0.25">
      <c r="A54" s="285"/>
    </row>
    <row r="55" spans="1:8" x14ac:dyDescent="0.25">
      <c r="A55" s="285"/>
    </row>
    <row r="56" spans="1:8" x14ac:dyDescent="0.25">
      <c r="A56" s="285"/>
      <c r="D56" s="284"/>
    </row>
  </sheetData>
  <sortState xmlns:xlrd2="http://schemas.microsoft.com/office/spreadsheetml/2017/richdata2" ref="A3:I46">
    <sortCondition sortBy="cellColor" ref="A3:A46" dxfId="1"/>
  </sortState>
  <mergeCells count="2">
    <mergeCell ref="A1:H1"/>
    <mergeCell ref="D11:H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119-10A9-41BA-8EF7-2C8322E3CFC9}">
  <dimension ref="A1:L33"/>
  <sheetViews>
    <sheetView workbookViewId="0">
      <selection activeCell="L34" sqref="A1:L34"/>
    </sheetView>
  </sheetViews>
  <sheetFormatPr defaultRowHeight="15" x14ac:dyDescent="0.25"/>
  <cols>
    <col min="2" max="2" width="45.85546875" customWidth="1"/>
    <col min="3" max="3" width="10.7109375" bestFit="1" customWidth="1"/>
  </cols>
  <sheetData>
    <row r="1" spans="1:12" ht="24" thickBot="1" x14ac:dyDescent="0.4">
      <c r="A1" s="361" t="s">
        <v>172</v>
      </c>
      <c r="B1" s="361"/>
      <c r="C1" s="361"/>
      <c r="D1" s="361"/>
      <c r="E1" s="361"/>
      <c r="F1" s="361"/>
      <c r="G1" s="361"/>
      <c r="H1" s="361"/>
      <c r="I1" s="337"/>
    </row>
    <row r="2" spans="1:12" ht="79.5" thickBot="1" x14ac:dyDescent="0.3">
      <c r="A2" s="116" t="s">
        <v>0</v>
      </c>
      <c r="B2" s="116" t="s">
        <v>1</v>
      </c>
      <c r="C2" s="117" t="s">
        <v>2</v>
      </c>
      <c r="D2" s="118" t="s">
        <v>257</v>
      </c>
      <c r="E2" s="119" t="s">
        <v>258</v>
      </c>
      <c r="F2" s="120" t="s">
        <v>5</v>
      </c>
      <c r="G2" s="121" t="s">
        <v>7</v>
      </c>
      <c r="H2" s="122" t="s">
        <v>8</v>
      </c>
    </row>
    <row r="3" spans="1:12" ht="15.75" x14ac:dyDescent="0.25">
      <c r="A3" s="123" t="s">
        <v>297</v>
      </c>
      <c r="B3" s="124" t="s">
        <v>310</v>
      </c>
      <c r="C3" s="125">
        <v>1.3</v>
      </c>
      <c r="D3" s="126">
        <v>695</v>
      </c>
      <c r="E3" s="127">
        <f>D3*0.09</f>
        <v>62.55</v>
      </c>
      <c r="F3" s="127">
        <f>(C3*$L$10)*$L$11</f>
        <v>99.683999999999997</v>
      </c>
      <c r="G3" s="128">
        <f>F3+E3</f>
        <v>162.23399999999998</v>
      </c>
      <c r="H3" s="129">
        <f t="shared" ref="H3:H7" si="0">G3/D3</f>
        <v>0.23343021582733811</v>
      </c>
    </row>
    <row r="4" spans="1:12" ht="31.5" x14ac:dyDescent="0.25">
      <c r="A4" s="130" t="s">
        <v>143</v>
      </c>
      <c r="B4" s="96" t="s">
        <v>299</v>
      </c>
      <c r="C4" s="87">
        <v>3.9</v>
      </c>
      <c r="D4" s="98">
        <v>1995</v>
      </c>
      <c r="E4" s="88">
        <f t="shared" ref="E4:E24" si="1">D4*0.09</f>
        <v>179.54999999999998</v>
      </c>
      <c r="F4" s="88">
        <f t="shared" ref="F4:F7" si="2">(C4*$L$10)*$L$11</f>
        <v>299.05199999999996</v>
      </c>
      <c r="G4" s="89">
        <f t="shared" ref="G4:G7" si="3">F4+E4</f>
        <v>478.60199999999998</v>
      </c>
      <c r="H4" s="131">
        <f t="shared" si="0"/>
        <v>0.23990075187969923</v>
      </c>
    </row>
    <row r="5" spans="1:12" ht="31.5" x14ac:dyDescent="0.25">
      <c r="A5" s="130" t="s">
        <v>43</v>
      </c>
      <c r="B5" s="96" t="s">
        <v>300</v>
      </c>
      <c r="C5" s="87">
        <v>3.7</v>
      </c>
      <c r="D5" s="98">
        <v>4775</v>
      </c>
      <c r="E5" s="88">
        <f t="shared" si="1"/>
        <v>429.75</v>
      </c>
      <c r="F5" s="88">
        <f t="shared" si="2"/>
        <v>283.71600000000001</v>
      </c>
      <c r="G5" s="89">
        <f t="shared" si="3"/>
        <v>713.46600000000001</v>
      </c>
      <c r="H5" s="131">
        <f t="shared" si="0"/>
        <v>0.14941696335078533</v>
      </c>
    </row>
    <row r="6" spans="1:12" ht="31.5" x14ac:dyDescent="0.25">
      <c r="A6" s="130" t="s">
        <v>41</v>
      </c>
      <c r="B6" s="96" t="s">
        <v>301</v>
      </c>
      <c r="C6" s="87">
        <v>0.4</v>
      </c>
      <c r="D6" s="98">
        <v>1595</v>
      </c>
      <c r="E6" s="88">
        <f t="shared" si="1"/>
        <v>143.54999999999998</v>
      </c>
      <c r="F6" s="88">
        <f t="shared" si="2"/>
        <v>30.672000000000001</v>
      </c>
      <c r="G6" s="89">
        <f t="shared" si="3"/>
        <v>174.22199999999998</v>
      </c>
      <c r="H6" s="131">
        <f t="shared" si="0"/>
        <v>0.10923009404388713</v>
      </c>
    </row>
    <row r="7" spans="1:12" ht="16.5" thickBot="1" x14ac:dyDescent="0.3">
      <c r="A7" s="132" t="s">
        <v>146</v>
      </c>
      <c r="B7" s="133" t="s">
        <v>298</v>
      </c>
      <c r="C7" s="134">
        <v>2.1</v>
      </c>
      <c r="D7" s="135">
        <v>1095</v>
      </c>
      <c r="E7" s="136">
        <f t="shared" si="1"/>
        <v>98.55</v>
      </c>
      <c r="F7" s="136">
        <f t="shared" si="2"/>
        <v>161.02799999999999</v>
      </c>
      <c r="G7" s="137">
        <f t="shared" si="3"/>
        <v>259.57799999999997</v>
      </c>
      <c r="H7" s="138">
        <f t="shared" si="0"/>
        <v>0.23705753424657533</v>
      </c>
    </row>
    <row r="8" spans="1:12" x14ac:dyDescent="0.25">
      <c r="A8" s="110" t="s">
        <v>14</v>
      </c>
      <c r="B8" s="111" t="s">
        <v>308</v>
      </c>
      <c r="C8" s="114">
        <v>0.6</v>
      </c>
      <c r="D8" s="352" t="s">
        <v>53</v>
      </c>
      <c r="E8" s="353"/>
      <c r="F8" s="353"/>
      <c r="G8" s="353"/>
      <c r="H8" s="354"/>
    </row>
    <row r="9" spans="1:12" ht="15.75" thickBot="1" x14ac:dyDescent="0.3">
      <c r="A9" s="105" t="s">
        <v>283</v>
      </c>
      <c r="B9" s="85" t="s">
        <v>309</v>
      </c>
      <c r="C9" s="86">
        <v>0.6</v>
      </c>
      <c r="D9" s="355"/>
      <c r="E9" s="356"/>
      <c r="F9" s="356"/>
      <c r="G9" s="356"/>
      <c r="H9" s="357"/>
    </row>
    <row r="10" spans="1:12" ht="15.75" thickBot="1" x14ac:dyDescent="0.3">
      <c r="A10" s="105" t="s">
        <v>307</v>
      </c>
      <c r="B10" s="85" t="s">
        <v>311</v>
      </c>
      <c r="C10" s="86">
        <v>0.1</v>
      </c>
      <c r="D10" s="355"/>
      <c r="E10" s="356"/>
      <c r="F10" s="356"/>
      <c r="G10" s="356"/>
      <c r="H10" s="357"/>
      <c r="K10" s="1" t="s">
        <v>9</v>
      </c>
      <c r="L10" s="2">
        <v>108</v>
      </c>
    </row>
    <row r="11" spans="1:12" ht="15.75" thickBot="1" x14ac:dyDescent="0.3">
      <c r="A11" s="105" t="s">
        <v>174</v>
      </c>
      <c r="B11" s="85" t="s">
        <v>312</v>
      </c>
      <c r="C11" s="86">
        <v>1</v>
      </c>
      <c r="D11" s="355"/>
      <c r="E11" s="356"/>
      <c r="F11" s="356"/>
      <c r="G11" s="356"/>
      <c r="H11" s="357"/>
      <c r="K11" s="3" t="s">
        <v>10</v>
      </c>
      <c r="L11" s="4">
        <v>0.71</v>
      </c>
    </row>
    <row r="12" spans="1:12" x14ac:dyDescent="0.25">
      <c r="A12" s="105" t="s">
        <v>276</v>
      </c>
      <c r="B12" s="85" t="s">
        <v>313</v>
      </c>
      <c r="C12" s="86">
        <v>1</v>
      </c>
      <c r="D12" s="355"/>
      <c r="E12" s="356"/>
      <c r="F12" s="356"/>
      <c r="G12" s="356"/>
      <c r="H12" s="357"/>
    </row>
    <row r="13" spans="1:12" x14ac:dyDescent="0.25">
      <c r="A13" s="105" t="s">
        <v>21</v>
      </c>
      <c r="B13" s="85" t="s">
        <v>314</v>
      </c>
      <c r="C13" s="86">
        <v>0.6</v>
      </c>
      <c r="D13" s="355"/>
      <c r="E13" s="356"/>
      <c r="F13" s="356"/>
      <c r="G13" s="356"/>
      <c r="H13" s="357"/>
    </row>
    <row r="14" spans="1:12" x14ac:dyDescent="0.25">
      <c r="A14" s="105" t="s">
        <v>289</v>
      </c>
      <c r="B14" s="85" t="s">
        <v>315</v>
      </c>
      <c r="C14" s="86">
        <v>1.3</v>
      </c>
      <c r="D14" s="355"/>
      <c r="E14" s="356"/>
      <c r="F14" s="356"/>
      <c r="G14" s="356"/>
      <c r="H14" s="357"/>
    </row>
    <row r="15" spans="1:12" x14ac:dyDescent="0.25">
      <c r="A15" s="105" t="s">
        <v>293</v>
      </c>
      <c r="B15" s="85" t="s">
        <v>316</v>
      </c>
      <c r="C15" s="86">
        <v>1.5</v>
      </c>
      <c r="D15" s="355"/>
      <c r="E15" s="356"/>
      <c r="F15" s="356"/>
      <c r="G15" s="356"/>
      <c r="H15" s="357"/>
    </row>
    <row r="16" spans="1:12" x14ac:dyDescent="0.25">
      <c r="A16" s="105" t="s">
        <v>148</v>
      </c>
      <c r="B16" s="85" t="s">
        <v>317</v>
      </c>
      <c r="C16" s="86">
        <v>0.5</v>
      </c>
      <c r="D16" s="355"/>
      <c r="E16" s="356"/>
      <c r="F16" s="356"/>
      <c r="G16" s="356"/>
      <c r="H16" s="357"/>
    </row>
    <row r="17" spans="1:8" x14ac:dyDescent="0.25">
      <c r="A17" s="105" t="s">
        <v>134</v>
      </c>
      <c r="B17" s="85" t="s">
        <v>318</v>
      </c>
      <c r="C17" s="86">
        <v>0.1</v>
      </c>
      <c r="D17" s="355"/>
      <c r="E17" s="356"/>
      <c r="F17" s="356"/>
      <c r="G17" s="356"/>
      <c r="H17" s="357"/>
    </row>
    <row r="18" spans="1:8" x14ac:dyDescent="0.25">
      <c r="A18" s="105" t="s">
        <v>126</v>
      </c>
      <c r="B18" s="85" t="s">
        <v>319</v>
      </c>
      <c r="C18" s="86">
        <v>0.1</v>
      </c>
      <c r="D18" s="355"/>
      <c r="E18" s="356"/>
      <c r="F18" s="356"/>
      <c r="G18" s="356"/>
      <c r="H18" s="357"/>
    </row>
    <row r="19" spans="1:8" x14ac:dyDescent="0.25">
      <c r="A19" s="105" t="s">
        <v>116</v>
      </c>
      <c r="B19" s="85" t="s">
        <v>320</v>
      </c>
      <c r="C19" s="86">
        <v>0.1</v>
      </c>
      <c r="D19" s="355"/>
      <c r="E19" s="356"/>
      <c r="F19" s="356"/>
      <c r="G19" s="356"/>
      <c r="H19" s="357"/>
    </row>
    <row r="20" spans="1:8" x14ac:dyDescent="0.25">
      <c r="A20" s="105" t="s">
        <v>125</v>
      </c>
      <c r="B20" s="85" t="s">
        <v>319</v>
      </c>
      <c r="C20" s="86">
        <v>0.1</v>
      </c>
      <c r="D20" s="355"/>
      <c r="E20" s="356"/>
      <c r="F20" s="356"/>
      <c r="G20" s="356"/>
      <c r="H20" s="357"/>
    </row>
    <row r="21" spans="1:8" x14ac:dyDescent="0.25">
      <c r="A21" s="105" t="s">
        <v>66</v>
      </c>
      <c r="B21" s="85" t="s">
        <v>321</v>
      </c>
      <c r="C21" s="86">
        <v>0.4</v>
      </c>
      <c r="D21" s="355"/>
      <c r="E21" s="356"/>
      <c r="F21" s="356"/>
      <c r="G21" s="356"/>
      <c r="H21" s="357"/>
    </row>
    <row r="22" spans="1:8" x14ac:dyDescent="0.25">
      <c r="A22" s="105" t="s">
        <v>173</v>
      </c>
      <c r="B22" s="85" t="s">
        <v>322</v>
      </c>
      <c r="C22" s="86">
        <v>0.6</v>
      </c>
      <c r="D22" s="355"/>
      <c r="E22" s="356"/>
      <c r="F22" s="356"/>
      <c r="G22" s="356"/>
      <c r="H22" s="357"/>
    </row>
    <row r="23" spans="1:8" ht="15.75" thickBot="1" x14ac:dyDescent="0.3">
      <c r="A23" s="112" t="s">
        <v>286</v>
      </c>
      <c r="B23" s="113" t="s">
        <v>323</v>
      </c>
      <c r="C23" s="115">
        <v>0.6</v>
      </c>
      <c r="D23" s="358"/>
      <c r="E23" s="359"/>
      <c r="F23" s="359"/>
      <c r="G23" s="359"/>
      <c r="H23" s="360"/>
    </row>
    <row r="24" spans="1:8" ht="15.75" x14ac:dyDescent="0.25">
      <c r="A24" s="108" t="s">
        <v>147</v>
      </c>
      <c r="B24" s="108" t="s">
        <v>154</v>
      </c>
      <c r="C24" s="108">
        <v>0.1</v>
      </c>
      <c r="D24" s="102">
        <v>165</v>
      </c>
      <c r="E24" s="103">
        <f t="shared" si="1"/>
        <v>14.85</v>
      </c>
      <c r="F24" s="103">
        <f t="shared" ref="F24:F33" si="4">(C24*$L$10)*$L$11</f>
        <v>7.6680000000000001</v>
      </c>
      <c r="G24" s="104">
        <f t="shared" ref="G24" si="5">F24+E24</f>
        <v>22.518000000000001</v>
      </c>
      <c r="H24" s="109">
        <f t="shared" ref="H24" si="6">G24/D24</f>
        <v>0.13647272727272727</v>
      </c>
    </row>
    <row r="25" spans="1:8" ht="15.75" x14ac:dyDescent="0.25">
      <c r="A25" s="99" t="s">
        <v>64</v>
      </c>
      <c r="B25" s="99" t="s">
        <v>302</v>
      </c>
      <c r="C25" s="99">
        <v>0.1</v>
      </c>
      <c r="D25" s="100">
        <v>325</v>
      </c>
      <c r="E25" s="90">
        <f t="shared" ref="E25:E29" si="7">D25*0.09</f>
        <v>29.25</v>
      </c>
      <c r="F25" s="90">
        <f t="shared" si="4"/>
        <v>7.6680000000000001</v>
      </c>
      <c r="G25" s="91">
        <f t="shared" ref="G25:G29" si="8">F25+E25</f>
        <v>36.917999999999999</v>
      </c>
      <c r="H25" s="106">
        <f t="shared" ref="H25:H29" si="9">G25/D25</f>
        <v>0.11359384615384616</v>
      </c>
    </row>
    <row r="26" spans="1:8" ht="15.75" x14ac:dyDescent="0.25">
      <c r="A26" s="99" t="s">
        <v>159</v>
      </c>
      <c r="B26" s="99" t="s">
        <v>303</v>
      </c>
      <c r="C26" s="99">
        <v>0.1</v>
      </c>
      <c r="D26" s="100">
        <v>795</v>
      </c>
      <c r="E26" s="90">
        <f t="shared" si="7"/>
        <v>71.55</v>
      </c>
      <c r="F26" s="90">
        <f t="shared" si="4"/>
        <v>7.6680000000000001</v>
      </c>
      <c r="G26" s="91">
        <f t="shared" si="8"/>
        <v>79.218000000000004</v>
      </c>
      <c r="H26" s="106">
        <f t="shared" si="9"/>
        <v>9.9645283018867922E-2</v>
      </c>
    </row>
    <row r="27" spans="1:8" ht="15.75" x14ac:dyDescent="0.25">
      <c r="A27" s="99" t="s">
        <v>149</v>
      </c>
      <c r="B27" s="99" t="s">
        <v>304</v>
      </c>
      <c r="C27" s="99">
        <v>0.1</v>
      </c>
      <c r="D27" s="100">
        <v>750</v>
      </c>
      <c r="E27" s="90">
        <f t="shared" si="7"/>
        <v>67.5</v>
      </c>
      <c r="F27" s="90">
        <f t="shared" si="4"/>
        <v>7.6680000000000001</v>
      </c>
      <c r="G27" s="91">
        <f t="shared" si="8"/>
        <v>75.168000000000006</v>
      </c>
      <c r="H27" s="106">
        <f t="shared" si="9"/>
        <v>0.10022400000000001</v>
      </c>
    </row>
    <row r="28" spans="1:8" ht="31.5" x14ac:dyDescent="0.25">
      <c r="A28" s="99" t="s">
        <v>151</v>
      </c>
      <c r="B28" s="99" t="s">
        <v>155</v>
      </c>
      <c r="C28" s="99">
        <v>1.5</v>
      </c>
      <c r="D28" s="101">
        <v>3495</v>
      </c>
      <c r="E28" s="90">
        <f t="shared" si="7"/>
        <v>314.55</v>
      </c>
      <c r="F28" s="90">
        <f t="shared" si="4"/>
        <v>115.02</v>
      </c>
      <c r="G28" s="91">
        <f t="shared" si="8"/>
        <v>429.57</v>
      </c>
      <c r="H28" s="106">
        <f t="shared" si="9"/>
        <v>0.12290987124463519</v>
      </c>
    </row>
    <row r="29" spans="1:8" ht="31.5" customHeight="1" x14ac:dyDescent="0.25">
      <c r="A29" s="99" t="s">
        <v>152</v>
      </c>
      <c r="B29" s="99" t="s">
        <v>305</v>
      </c>
      <c r="C29" s="99">
        <v>1.5</v>
      </c>
      <c r="D29" s="101">
        <v>4495</v>
      </c>
      <c r="E29" s="90">
        <f t="shared" si="7"/>
        <v>404.55</v>
      </c>
      <c r="F29" s="90">
        <f t="shared" si="4"/>
        <v>115.02</v>
      </c>
      <c r="G29" s="91">
        <f t="shared" si="8"/>
        <v>519.57000000000005</v>
      </c>
      <c r="H29" s="106">
        <f t="shared" si="9"/>
        <v>0.11558843159065629</v>
      </c>
    </row>
    <row r="30" spans="1:8" ht="15.75" x14ac:dyDescent="0.25">
      <c r="A30" s="99" t="s">
        <v>137</v>
      </c>
      <c r="B30" s="99" t="s">
        <v>156</v>
      </c>
      <c r="C30" s="99">
        <v>0.1</v>
      </c>
      <c r="D30" s="100">
        <v>130</v>
      </c>
      <c r="E30" s="90">
        <f t="shared" ref="E30:E32" si="10">D30*0.09</f>
        <v>11.7</v>
      </c>
      <c r="F30" s="90">
        <f t="shared" si="4"/>
        <v>7.6680000000000001</v>
      </c>
      <c r="G30" s="91">
        <f t="shared" ref="G30:G32" si="11">F30+E30</f>
        <v>19.367999999999999</v>
      </c>
      <c r="H30" s="106">
        <f t="shared" ref="H30:H32" si="12">G30/D30</f>
        <v>0.14898461538461538</v>
      </c>
    </row>
    <row r="31" spans="1:8" ht="15.75" x14ac:dyDescent="0.25">
      <c r="A31" s="99" t="s">
        <v>72</v>
      </c>
      <c r="B31" s="99" t="s">
        <v>157</v>
      </c>
      <c r="C31" s="99">
        <v>0.1</v>
      </c>
      <c r="D31" s="100">
        <v>695</v>
      </c>
      <c r="E31" s="90">
        <f t="shared" si="10"/>
        <v>62.55</v>
      </c>
      <c r="F31" s="90">
        <f t="shared" si="4"/>
        <v>7.6680000000000001</v>
      </c>
      <c r="G31" s="91">
        <f t="shared" si="11"/>
        <v>70.218000000000004</v>
      </c>
      <c r="H31" s="106">
        <f t="shared" si="12"/>
        <v>0.10103309352517986</v>
      </c>
    </row>
    <row r="32" spans="1:8" ht="15.75" x14ac:dyDescent="0.25">
      <c r="A32" s="99" t="s">
        <v>94</v>
      </c>
      <c r="B32" s="99" t="s">
        <v>306</v>
      </c>
      <c r="C32" s="99">
        <v>0.5</v>
      </c>
      <c r="D32" s="100">
        <v>275</v>
      </c>
      <c r="E32" s="90">
        <f t="shared" si="10"/>
        <v>24.75</v>
      </c>
      <c r="F32" s="90">
        <f t="shared" si="4"/>
        <v>38.339999999999996</v>
      </c>
      <c r="G32" s="91">
        <f t="shared" si="11"/>
        <v>63.089999999999996</v>
      </c>
      <c r="H32" s="106">
        <f t="shared" si="12"/>
        <v>0.2294181818181818</v>
      </c>
    </row>
    <row r="33" spans="1:8" ht="15.75" x14ac:dyDescent="0.25">
      <c r="A33" s="99" t="s">
        <v>138</v>
      </c>
      <c r="B33" s="99" t="s">
        <v>158</v>
      </c>
      <c r="C33" s="99">
        <v>0.3</v>
      </c>
      <c r="D33" s="100">
        <v>595</v>
      </c>
      <c r="E33" s="90">
        <f t="shared" ref="E33" si="13">D33*0.09</f>
        <v>53.55</v>
      </c>
      <c r="F33" s="90">
        <f t="shared" si="4"/>
        <v>23.003999999999998</v>
      </c>
      <c r="G33" s="91">
        <f t="shared" ref="G33" si="14">F33+E33</f>
        <v>76.554000000000002</v>
      </c>
      <c r="H33" s="106">
        <f t="shared" ref="H33" si="15">G33/D33</f>
        <v>0.12866218487394959</v>
      </c>
    </row>
  </sheetData>
  <mergeCells count="2">
    <mergeCell ref="D8:H23"/>
    <mergeCell ref="A1:I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50DE-71AE-49F4-8B99-F1516062983B}">
  <dimension ref="A1:K25"/>
  <sheetViews>
    <sheetView zoomScale="130" zoomScaleNormal="130" workbookViewId="0">
      <selection activeCell="B21" sqref="B21:B22"/>
    </sheetView>
  </sheetViews>
  <sheetFormatPr defaultRowHeight="15" x14ac:dyDescent="0.25"/>
  <cols>
    <col min="1" max="1" width="5.85546875" bestFit="1" customWidth="1"/>
    <col min="2" max="2" width="58" style="37" bestFit="1" customWidth="1"/>
    <col min="3" max="3" width="11.85546875" bestFit="1" customWidth="1"/>
    <col min="4" max="4" width="14.85546875" bestFit="1" customWidth="1"/>
    <col min="5" max="5" width="12.140625" bestFit="1" customWidth="1"/>
    <col min="6" max="7" width="26.140625" bestFit="1" customWidth="1"/>
    <col min="8" max="8" width="5" bestFit="1" customWidth="1"/>
    <col min="11" max="11" width="21.42578125" bestFit="1" customWidth="1"/>
    <col min="12" max="12" width="5.7109375" bestFit="1" customWidth="1"/>
  </cols>
  <sheetData>
    <row r="1" spans="1:11" ht="15.75" x14ac:dyDescent="0.25">
      <c r="A1" s="149" t="s">
        <v>324</v>
      </c>
      <c r="B1" s="149"/>
      <c r="C1" s="149"/>
      <c r="D1" s="149"/>
      <c r="E1" s="149"/>
      <c r="F1" s="149"/>
      <c r="G1" s="149"/>
      <c r="H1" s="149"/>
    </row>
    <row r="2" spans="1:11" ht="16.5" thickBot="1" x14ac:dyDescent="0.3">
      <c r="A2" s="116" t="s">
        <v>0</v>
      </c>
      <c r="B2" s="121" t="s">
        <v>1</v>
      </c>
      <c r="C2" s="117" t="s">
        <v>2</v>
      </c>
      <c r="D2" s="118" t="s">
        <v>257</v>
      </c>
      <c r="E2" s="119" t="s">
        <v>258</v>
      </c>
      <c r="F2" s="119" t="s">
        <v>5</v>
      </c>
      <c r="G2" s="116" t="s">
        <v>7</v>
      </c>
      <c r="H2" s="122" t="s">
        <v>8</v>
      </c>
    </row>
    <row r="3" spans="1:11" ht="15.75" x14ac:dyDescent="0.25">
      <c r="A3" s="123" t="s">
        <v>60</v>
      </c>
      <c r="B3" s="124" t="s">
        <v>486</v>
      </c>
      <c r="C3" s="160">
        <v>0.2</v>
      </c>
      <c r="D3" s="144">
        <v>350</v>
      </c>
      <c r="E3" s="127">
        <f>D3*0.09</f>
        <v>31.5</v>
      </c>
      <c r="F3" s="127">
        <f>(C3*$K$10)*$K$11</f>
        <v>15.336</v>
      </c>
      <c r="G3" s="128">
        <f>F3+E3</f>
        <v>46.835999999999999</v>
      </c>
      <c r="H3" s="129">
        <f>G3/D3</f>
        <v>0.13381714285714286</v>
      </c>
    </row>
    <row r="4" spans="1:11" ht="15.75" x14ac:dyDescent="0.25">
      <c r="A4" s="130" t="s">
        <v>332</v>
      </c>
      <c r="B4" s="97" t="s">
        <v>487</v>
      </c>
      <c r="C4" s="96">
        <v>0.2</v>
      </c>
      <c r="D4" s="98">
        <v>475</v>
      </c>
      <c r="E4" s="88">
        <f t="shared" ref="E4:E16" si="0">D4*0.09</f>
        <v>42.75</v>
      </c>
      <c r="F4" s="88">
        <f>(C4*$K$10)*$K$11</f>
        <v>15.336</v>
      </c>
      <c r="G4" s="89">
        <f>F4+E4</f>
        <v>58.085999999999999</v>
      </c>
      <c r="H4" s="131">
        <f>G4/D4</f>
        <v>0.12228631578947369</v>
      </c>
    </row>
    <row r="5" spans="1:11" ht="15.75" x14ac:dyDescent="0.25">
      <c r="A5" s="130" t="s">
        <v>112</v>
      </c>
      <c r="B5" s="97" t="s">
        <v>488</v>
      </c>
      <c r="C5" s="96">
        <v>1.2</v>
      </c>
      <c r="D5" s="98">
        <v>1095</v>
      </c>
      <c r="E5" s="88">
        <f t="shared" si="0"/>
        <v>98.55</v>
      </c>
      <c r="F5" s="88">
        <f>(C5*$K$10)*$K$11</f>
        <v>92.015999999999991</v>
      </c>
      <c r="G5" s="89">
        <f>F5+E5</f>
        <v>190.56599999999997</v>
      </c>
      <c r="H5" s="131">
        <f>G5/D5</f>
        <v>0.17403287671232875</v>
      </c>
    </row>
    <row r="6" spans="1:11" ht="16.5" customHeight="1" thickBot="1" x14ac:dyDescent="0.3">
      <c r="A6" s="132" t="s">
        <v>333</v>
      </c>
      <c r="B6" s="161" t="s">
        <v>489</v>
      </c>
      <c r="C6" s="133">
        <v>0.6</v>
      </c>
      <c r="D6" s="135">
        <v>1995</v>
      </c>
      <c r="E6" s="136">
        <f t="shared" si="0"/>
        <v>179.54999999999998</v>
      </c>
      <c r="F6" s="136">
        <f>(C6*$K$10)*$K$11</f>
        <v>46.007999999999996</v>
      </c>
      <c r="G6" s="137">
        <f>F6+E6</f>
        <v>225.55799999999999</v>
      </c>
      <c r="H6" s="138">
        <f>G6/D6</f>
        <v>0.11306165413533834</v>
      </c>
    </row>
    <row r="7" spans="1:11" ht="15.75" x14ac:dyDescent="0.25">
      <c r="A7" s="300" t="s">
        <v>147</v>
      </c>
      <c r="B7" s="154" t="s">
        <v>325</v>
      </c>
      <c r="C7" s="155">
        <v>0.6</v>
      </c>
      <c r="D7" s="362" t="s">
        <v>53</v>
      </c>
      <c r="E7" s="363"/>
      <c r="F7" s="363"/>
      <c r="G7" s="363"/>
      <c r="H7" s="364"/>
    </row>
    <row r="8" spans="1:11" ht="15.75" x14ac:dyDescent="0.25">
      <c r="A8" s="301" t="s">
        <v>326</v>
      </c>
      <c r="B8" s="146" t="s">
        <v>327</v>
      </c>
      <c r="C8" s="145">
        <v>0.1</v>
      </c>
      <c r="D8" s="362"/>
      <c r="E8" s="363"/>
      <c r="F8" s="363"/>
      <c r="G8" s="363"/>
      <c r="H8" s="364"/>
    </row>
    <row r="9" spans="1:11" ht="16.5" thickBot="1" x14ac:dyDescent="0.3">
      <c r="A9" s="301" t="s">
        <v>328</v>
      </c>
      <c r="B9" s="146" t="s">
        <v>329</v>
      </c>
      <c r="C9" s="145">
        <v>0.1</v>
      </c>
      <c r="D9" s="362"/>
      <c r="E9" s="363"/>
      <c r="F9" s="363"/>
      <c r="G9" s="363"/>
      <c r="H9" s="364"/>
    </row>
    <row r="10" spans="1:11" ht="16.5" thickBot="1" x14ac:dyDescent="0.3">
      <c r="A10" s="301" t="s">
        <v>210</v>
      </c>
      <c r="B10" s="146" t="s">
        <v>211</v>
      </c>
      <c r="C10" s="145">
        <v>0.1</v>
      </c>
      <c r="D10" s="362"/>
      <c r="E10" s="363"/>
      <c r="F10" s="363"/>
      <c r="G10" s="363"/>
      <c r="H10" s="364"/>
      <c r="J10" s="1" t="s">
        <v>9</v>
      </c>
      <c r="K10" s="2">
        <v>108</v>
      </c>
    </row>
    <row r="11" spans="1:11" ht="16.5" thickBot="1" x14ac:dyDescent="0.3">
      <c r="A11" s="301" t="s">
        <v>212</v>
      </c>
      <c r="B11" s="146" t="s">
        <v>330</v>
      </c>
      <c r="C11" s="145">
        <v>0.7</v>
      </c>
      <c r="D11" s="362"/>
      <c r="E11" s="363"/>
      <c r="F11" s="363"/>
      <c r="G11" s="363"/>
      <c r="H11" s="364"/>
      <c r="J11" s="3" t="s">
        <v>10</v>
      </c>
      <c r="K11" s="4">
        <v>0.71</v>
      </c>
    </row>
    <row r="12" spans="1:11" ht="16.5" thickBot="1" x14ac:dyDescent="0.3">
      <c r="A12" s="302" t="s">
        <v>214</v>
      </c>
      <c r="B12" s="150" t="s">
        <v>331</v>
      </c>
      <c r="C12" s="151">
        <v>0.4</v>
      </c>
      <c r="D12" s="362"/>
      <c r="E12" s="363"/>
      <c r="F12" s="363"/>
      <c r="G12" s="363"/>
      <c r="H12" s="364"/>
    </row>
    <row r="13" spans="1:11" ht="15" customHeight="1" x14ac:dyDescent="0.25">
      <c r="A13" s="156" t="s">
        <v>13</v>
      </c>
      <c r="B13" s="157" t="s">
        <v>28</v>
      </c>
      <c r="C13" s="157">
        <v>0.1</v>
      </c>
      <c r="D13" s="139">
        <v>250</v>
      </c>
      <c r="E13" s="140">
        <f t="shared" si="0"/>
        <v>22.5</v>
      </c>
      <c r="F13" s="140">
        <f>(C13*$K$10)*$K$11</f>
        <v>7.6680000000000001</v>
      </c>
      <c r="G13" s="152">
        <f t="shared" ref="G13:G16" si="1">F13+E13</f>
        <v>30.167999999999999</v>
      </c>
      <c r="H13" s="92">
        <f t="shared" ref="H13:H16" si="2">G13/D13</f>
        <v>0.120672</v>
      </c>
    </row>
    <row r="14" spans="1:11" ht="15.75" x14ac:dyDescent="0.25">
      <c r="A14" s="158" t="s">
        <v>153</v>
      </c>
      <c r="B14" s="99" t="s">
        <v>334</v>
      </c>
      <c r="C14" s="99">
        <v>0.5</v>
      </c>
      <c r="D14" s="100">
        <v>925</v>
      </c>
      <c r="E14" s="141">
        <f t="shared" si="0"/>
        <v>83.25</v>
      </c>
      <c r="F14" s="141">
        <f>(C14*$K$10)*$K$11</f>
        <v>38.339999999999996</v>
      </c>
      <c r="G14" s="147">
        <f t="shared" si="1"/>
        <v>121.59</v>
      </c>
      <c r="H14" s="93">
        <f t="shared" si="2"/>
        <v>0.13144864864864866</v>
      </c>
    </row>
    <row r="15" spans="1:11" ht="15" customHeight="1" x14ac:dyDescent="0.25">
      <c r="A15" s="158" t="s">
        <v>111</v>
      </c>
      <c r="B15" s="99" t="s">
        <v>335</v>
      </c>
      <c r="C15" s="99">
        <v>0.5</v>
      </c>
      <c r="D15" s="100">
        <v>1695</v>
      </c>
      <c r="E15" s="141">
        <f t="shared" si="0"/>
        <v>152.54999999999998</v>
      </c>
      <c r="F15" s="141">
        <f>(C15*$K$10)*$K$11</f>
        <v>38.339999999999996</v>
      </c>
      <c r="G15" s="147">
        <f t="shared" si="1"/>
        <v>190.89</v>
      </c>
      <c r="H15" s="93">
        <f t="shared" si="2"/>
        <v>0.11261946902654867</v>
      </c>
    </row>
    <row r="16" spans="1:11" ht="15" customHeight="1" thickBot="1" x14ac:dyDescent="0.3">
      <c r="A16" s="299" t="s">
        <v>22</v>
      </c>
      <c r="B16" s="159" t="s">
        <v>336</v>
      </c>
      <c r="C16" s="159">
        <v>0.7</v>
      </c>
      <c r="D16" s="142">
        <v>800</v>
      </c>
      <c r="E16" s="143">
        <f t="shared" si="0"/>
        <v>72</v>
      </c>
      <c r="F16" s="143">
        <f>(C16*$K$10)*$K$11</f>
        <v>53.675999999999995</v>
      </c>
      <c r="G16" s="153">
        <f t="shared" si="1"/>
        <v>125.67599999999999</v>
      </c>
      <c r="H16" s="94">
        <f t="shared" si="2"/>
        <v>0.15709499999999998</v>
      </c>
      <c r="I16" s="148"/>
    </row>
    <row r="25" ht="15.75" customHeight="1" x14ac:dyDescent="0.25"/>
  </sheetData>
  <mergeCells count="1">
    <mergeCell ref="D7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FDE9-B19F-4AC4-85B9-815E028E5869}">
  <dimension ref="A1:M51"/>
  <sheetViews>
    <sheetView workbookViewId="0">
      <selection activeCell="C18" sqref="C18"/>
    </sheetView>
  </sheetViews>
  <sheetFormatPr defaultRowHeight="15" x14ac:dyDescent="0.25"/>
  <cols>
    <col min="1" max="1" width="22.42578125" bestFit="1" customWidth="1"/>
    <col min="2" max="2" width="9.140625" style="20"/>
    <col min="3" max="3" width="61.85546875" bestFit="1" customWidth="1"/>
    <col min="4" max="4" width="10.7109375" bestFit="1" customWidth="1"/>
    <col min="5" max="6" width="10.140625" bestFit="1" customWidth="1"/>
    <col min="7" max="7" width="9.7109375" customWidth="1"/>
    <col min="9" max="9" width="13.140625" customWidth="1"/>
    <col min="12" max="12" width="21.42578125" bestFit="1" customWidth="1"/>
  </cols>
  <sheetData>
    <row r="1" spans="1:13" ht="23.25" x14ac:dyDescent="0.35">
      <c r="B1" s="342" t="s">
        <v>167</v>
      </c>
      <c r="C1" s="342"/>
      <c r="D1" s="342"/>
      <c r="E1" s="342"/>
      <c r="F1" s="342"/>
      <c r="G1" s="342"/>
      <c r="H1" s="342"/>
      <c r="I1" s="342"/>
      <c r="J1" s="342"/>
    </row>
    <row r="2" spans="1:13" ht="45.75" thickBot="1" x14ac:dyDescent="0.3">
      <c r="A2" s="162" t="s">
        <v>337</v>
      </c>
      <c r="B2" s="215" t="s">
        <v>0</v>
      </c>
      <c r="C2" s="215" t="s">
        <v>1</v>
      </c>
      <c r="D2" s="216" t="s">
        <v>2</v>
      </c>
      <c r="E2" s="183" t="s">
        <v>3</v>
      </c>
      <c r="F2" s="183" t="s">
        <v>4</v>
      </c>
      <c r="G2" s="183" t="s">
        <v>5</v>
      </c>
      <c r="H2" s="184" t="s">
        <v>6</v>
      </c>
      <c r="I2" s="184" t="s">
        <v>7</v>
      </c>
      <c r="J2" s="217" t="s">
        <v>8</v>
      </c>
    </row>
    <row r="3" spans="1:13" ht="15.75" x14ac:dyDescent="0.25">
      <c r="A3" s="202"/>
      <c r="B3" s="303" t="s">
        <v>59</v>
      </c>
      <c r="C3" s="203" t="s">
        <v>360</v>
      </c>
      <c r="D3" s="192">
        <v>1</v>
      </c>
      <c r="E3" s="193">
        <v>1451.45</v>
      </c>
      <c r="F3" s="193">
        <v>1595</v>
      </c>
      <c r="G3" s="194">
        <f t="shared" ref="G3:G34" si="0">(D3*$M$13)*$M$14</f>
        <v>88.75</v>
      </c>
      <c r="H3" s="195">
        <f t="shared" ref="H3:H34" si="1">F3-E3</f>
        <v>143.54999999999995</v>
      </c>
      <c r="I3" s="196">
        <f t="shared" ref="I3:I34" si="2">G3+H3</f>
        <v>232.29999999999995</v>
      </c>
      <c r="J3" s="197">
        <f t="shared" ref="J3:J34" si="3">I3/E3</f>
        <v>0.16004684970202207</v>
      </c>
    </row>
    <row r="4" spans="1:13" ht="15.75" x14ac:dyDescent="0.25">
      <c r="A4" s="204" t="s">
        <v>490</v>
      </c>
      <c r="B4" s="246" t="s">
        <v>60</v>
      </c>
      <c r="C4" s="205" t="s">
        <v>361</v>
      </c>
      <c r="D4" s="182">
        <v>1.1000000000000001</v>
      </c>
      <c r="E4" s="191">
        <v>341.25</v>
      </c>
      <c r="F4" s="191">
        <v>375</v>
      </c>
      <c r="G4" s="179">
        <f t="shared" si="0"/>
        <v>97.625</v>
      </c>
      <c r="H4" s="180">
        <f t="shared" si="1"/>
        <v>33.75</v>
      </c>
      <c r="I4" s="181">
        <f t="shared" si="2"/>
        <v>131.375</v>
      </c>
      <c r="J4" s="199">
        <f t="shared" si="3"/>
        <v>0.384981684981685</v>
      </c>
    </row>
    <row r="5" spans="1:13" ht="15.75" x14ac:dyDescent="0.25">
      <c r="A5" s="204" t="s">
        <v>355</v>
      </c>
      <c r="B5" s="246" t="s">
        <v>60</v>
      </c>
      <c r="C5" s="205" t="s">
        <v>361</v>
      </c>
      <c r="D5" s="182">
        <v>1.1000000000000001</v>
      </c>
      <c r="E5" s="191">
        <v>432.25</v>
      </c>
      <c r="F5" s="191">
        <v>475</v>
      </c>
      <c r="G5" s="179">
        <f t="shared" si="0"/>
        <v>97.625</v>
      </c>
      <c r="H5" s="180">
        <f t="shared" si="1"/>
        <v>42.75</v>
      </c>
      <c r="I5" s="181">
        <f t="shared" si="2"/>
        <v>140.375</v>
      </c>
      <c r="J5" s="199">
        <f t="shared" si="3"/>
        <v>0.32475419317524579</v>
      </c>
    </row>
    <row r="6" spans="1:13" ht="15.75" x14ac:dyDescent="0.25">
      <c r="A6" s="204" t="s">
        <v>359</v>
      </c>
      <c r="B6" s="246" t="s">
        <v>165</v>
      </c>
      <c r="C6" s="205" t="s">
        <v>362</v>
      </c>
      <c r="D6" s="182">
        <v>0.6</v>
      </c>
      <c r="E6" s="191">
        <v>409.5</v>
      </c>
      <c r="F6" s="191">
        <v>450</v>
      </c>
      <c r="G6" s="179">
        <f t="shared" si="0"/>
        <v>53.25</v>
      </c>
      <c r="H6" s="180">
        <f t="shared" si="1"/>
        <v>40.5</v>
      </c>
      <c r="I6" s="181">
        <f t="shared" si="2"/>
        <v>93.75</v>
      </c>
      <c r="J6" s="199">
        <f t="shared" si="3"/>
        <v>0.22893772893772893</v>
      </c>
    </row>
    <row r="7" spans="1:13" ht="16.5" thickBot="1" x14ac:dyDescent="0.3">
      <c r="A7" s="206" t="s">
        <v>491</v>
      </c>
      <c r="B7" s="304" t="s">
        <v>165</v>
      </c>
      <c r="C7" s="207" t="s">
        <v>363</v>
      </c>
      <c r="D7" s="200">
        <v>0.6</v>
      </c>
      <c r="E7" s="201">
        <v>523.25</v>
      </c>
      <c r="F7" s="201">
        <v>575</v>
      </c>
      <c r="G7" s="179">
        <f t="shared" si="0"/>
        <v>53.25</v>
      </c>
      <c r="H7" s="180">
        <f t="shared" si="1"/>
        <v>51.75</v>
      </c>
      <c r="I7" s="181">
        <f t="shared" si="2"/>
        <v>105</v>
      </c>
      <c r="J7" s="199">
        <f t="shared" si="3"/>
        <v>0.20066889632107024</v>
      </c>
    </row>
    <row r="8" spans="1:13" ht="15.75" x14ac:dyDescent="0.25">
      <c r="A8" s="208"/>
      <c r="B8" s="305" t="s">
        <v>54</v>
      </c>
      <c r="C8" s="209" t="s">
        <v>73</v>
      </c>
      <c r="D8" s="185">
        <v>4.2</v>
      </c>
      <c r="E8" s="186">
        <v>3180.45</v>
      </c>
      <c r="F8" s="186">
        <v>3495</v>
      </c>
      <c r="G8" s="187">
        <f t="shared" si="0"/>
        <v>372.75</v>
      </c>
      <c r="H8" s="188">
        <f t="shared" si="1"/>
        <v>314.55000000000018</v>
      </c>
      <c r="I8" s="189">
        <f t="shared" si="2"/>
        <v>687.30000000000018</v>
      </c>
      <c r="J8" s="190">
        <f t="shared" si="3"/>
        <v>0.21610149507145221</v>
      </c>
    </row>
    <row r="9" spans="1:13" ht="15.75" x14ac:dyDescent="0.25">
      <c r="A9" s="210"/>
      <c r="B9" s="306" t="s">
        <v>55</v>
      </c>
      <c r="C9" s="211" t="s">
        <v>74</v>
      </c>
      <c r="D9" s="166">
        <v>0.5</v>
      </c>
      <c r="E9" s="100">
        <v>477.75</v>
      </c>
      <c r="F9" s="100">
        <v>525</v>
      </c>
      <c r="G9" s="163">
        <f t="shared" si="0"/>
        <v>44.375</v>
      </c>
      <c r="H9" s="164">
        <f t="shared" si="1"/>
        <v>47.25</v>
      </c>
      <c r="I9" s="165">
        <f t="shared" si="2"/>
        <v>91.625</v>
      </c>
      <c r="J9" s="172">
        <f t="shared" si="3"/>
        <v>0.19178440607012034</v>
      </c>
    </row>
    <row r="10" spans="1:13" ht="15.75" x14ac:dyDescent="0.25">
      <c r="A10" s="210"/>
      <c r="B10" s="306" t="s">
        <v>11</v>
      </c>
      <c r="C10" s="211" t="s">
        <v>75</v>
      </c>
      <c r="D10" s="166">
        <v>0.2</v>
      </c>
      <c r="E10" s="100">
        <v>113.75</v>
      </c>
      <c r="F10" s="100">
        <v>125</v>
      </c>
      <c r="G10" s="163">
        <f t="shared" si="0"/>
        <v>17.75</v>
      </c>
      <c r="H10" s="164">
        <f t="shared" si="1"/>
        <v>11.25</v>
      </c>
      <c r="I10" s="165">
        <f t="shared" si="2"/>
        <v>29</v>
      </c>
      <c r="J10" s="172">
        <f t="shared" si="3"/>
        <v>0.25494505494505493</v>
      </c>
    </row>
    <row r="11" spans="1:13" ht="15.75" x14ac:dyDescent="0.25">
      <c r="A11" s="210"/>
      <c r="B11" s="306" t="s">
        <v>56</v>
      </c>
      <c r="C11" s="211" t="s">
        <v>493</v>
      </c>
      <c r="D11" s="166">
        <v>0.5</v>
      </c>
      <c r="E11" s="100">
        <v>204.75</v>
      </c>
      <c r="F11" s="100">
        <v>225</v>
      </c>
      <c r="G11" s="163">
        <f t="shared" si="0"/>
        <v>44.375</v>
      </c>
      <c r="H11" s="164">
        <f t="shared" si="1"/>
        <v>20.25</v>
      </c>
      <c r="I11" s="165">
        <f t="shared" si="2"/>
        <v>64.625</v>
      </c>
      <c r="J11" s="172">
        <f t="shared" si="3"/>
        <v>0.31562881562881562</v>
      </c>
    </row>
    <row r="12" spans="1:13" ht="16.5" thickBot="1" x14ac:dyDescent="0.3">
      <c r="A12" s="212" t="s">
        <v>490</v>
      </c>
      <c r="B12" s="306" t="s">
        <v>57</v>
      </c>
      <c r="C12" s="211" t="s">
        <v>77</v>
      </c>
      <c r="D12" s="166">
        <v>0.2</v>
      </c>
      <c r="E12" s="100">
        <v>177.45</v>
      </c>
      <c r="F12" s="100">
        <v>195</v>
      </c>
      <c r="G12" s="163">
        <f t="shared" si="0"/>
        <v>17.75</v>
      </c>
      <c r="H12" s="164">
        <f t="shared" si="1"/>
        <v>17.550000000000011</v>
      </c>
      <c r="I12" s="165">
        <f t="shared" si="2"/>
        <v>35.300000000000011</v>
      </c>
      <c r="J12" s="172">
        <f t="shared" si="3"/>
        <v>0.19892927585235284</v>
      </c>
    </row>
    <row r="13" spans="1:13" ht="16.5" thickBot="1" x14ac:dyDescent="0.3">
      <c r="A13" s="212" t="s">
        <v>355</v>
      </c>
      <c r="B13" s="306" t="s">
        <v>57</v>
      </c>
      <c r="C13" s="211" t="s">
        <v>77</v>
      </c>
      <c r="D13" s="166">
        <v>0.2</v>
      </c>
      <c r="E13" s="100">
        <v>268.45</v>
      </c>
      <c r="F13" s="100">
        <v>295</v>
      </c>
      <c r="G13" s="163">
        <f t="shared" si="0"/>
        <v>17.75</v>
      </c>
      <c r="H13" s="164">
        <f t="shared" si="1"/>
        <v>26.550000000000011</v>
      </c>
      <c r="I13" s="165">
        <f t="shared" si="2"/>
        <v>44.300000000000011</v>
      </c>
      <c r="J13" s="172">
        <f t="shared" si="3"/>
        <v>0.16502141925870745</v>
      </c>
      <c r="L13" s="1" t="s">
        <v>9</v>
      </c>
      <c r="M13" s="2">
        <v>125</v>
      </c>
    </row>
    <row r="14" spans="1:13" ht="16.5" thickBot="1" x14ac:dyDescent="0.3">
      <c r="A14" s="210"/>
      <c r="B14" s="306" t="s">
        <v>58</v>
      </c>
      <c r="C14" s="211" t="s">
        <v>78</v>
      </c>
      <c r="D14" s="166">
        <v>0.5</v>
      </c>
      <c r="E14" s="101">
        <v>1269.45</v>
      </c>
      <c r="F14" s="101">
        <v>1395</v>
      </c>
      <c r="G14" s="163">
        <f t="shared" si="0"/>
        <v>44.375</v>
      </c>
      <c r="H14" s="164">
        <f t="shared" si="1"/>
        <v>125.54999999999995</v>
      </c>
      <c r="I14" s="165">
        <f t="shared" si="2"/>
        <v>169.92499999999995</v>
      </c>
      <c r="J14" s="172">
        <f t="shared" si="3"/>
        <v>0.13385718224427898</v>
      </c>
      <c r="L14" s="3" t="s">
        <v>10</v>
      </c>
      <c r="M14" s="4">
        <v>0.71</v>
      </c>
    </row>
    <row r="15" spans="1:13" ht="15.75" x14ac:dyDescent="0.25">
      <c r="A15" s="212" t="s">
        <v>490</v>
      </c>
      <c r="B15" s="306" t="s">
        <v>13</v>
      </c>
      <c r="C15" s="211" t="s">
        <v>28</v>
      </c>
      <c r="D15" s="166">
        <v>0.1</v>
      </c>
      <c r="E15" s="100">
        <v>136.5</v>
      </c>
      <c r="F15" s="100">
        <v>150</v>
      </c>
      <c r="G15" s="163">
        <f t="shared" si="0"/>
        <v>8.875</v>
      </c>
      <c r="H15" s="164">
        <f t="shared" si="1"/>
        <v>13.5</v>
      </c>
      <c r="I15" s="165">
        <f t="shared" si="2"/>
        <v>22.375</v>
      </c>
      <c r="J15" s="172">
        <f t="shared" si="3"/>
        <v>0.16391941391941392</v>
      </c>
    </row>
    <row r="16" spans="1:13" ht="15.75" x14ac:dyDescent="0.25">
      <c r="A16" s="212" t="s">
        <v>355</v>
      </c>
      <c r="B16" s="306" t="s">
        <v>13</v>
      </c>
      <c r="C16" s="211" t="s">
        <v>28</v>
      </c>
      <c r="D16" s="166">
        <v>0.1</v>
      </c>
      <c r="E16" s="100">
        <v>227.5</v>
      </c>
      <c r="F16" s="100">
        <v>250</v>
      </c>
      <c r="G16" s="163">
        <f t="shared" si="0"/>
        <v>8.875</v>
      </c>
      <c r="H16" s="164">
        <f t="shared" si="1"/>
        <v>22.5</v>
      </c>
      <c r="I16" s="165">
        <f t="shared" si="2"/>
        <v>31.375</v>
      </c>
      <c r="J16" s="172">
        <f t="shared" si="3"/>
        <v>0.13791208791208792</v>
      </c>
    </row>
    <row r="17" spans="1:10" ht="15.75" x14ac:dyDescent="0.25">
      <c r="A17" s="210"/>
      <c r="B17" s="306" t="s">
        <v>61</v>
      </c>
      <c r="C17" s="211" t="s">
        <v>494</v>
      </c>
      <c r="D17" s="166">
        <v>0.8</v>
      </c>
      <c r="E17" s="100">
        <v>450.45</v>
      </c>
      <c r="F17" s="100">
        <v>495</v>
      </c>
      <c r="G17" s="163">
        <f t="shared" si="0"/>
        <v>71</v>
      </c>
      <c r="H17" s="164">
        <f t="shared" si="1"/>
        <v>44.550000000000011</v>
      </c>
      <c r="I17" s="165">
        <f t="shared" si="2"/>
        <v>115.55000000000001</v>
      </c>
      <c r="J17" s="172">
        <f t="shared" si="3"/>
        <v>0.25652125652125657</v>
      </c>
    </row>
    <row r="18" spans="1:10" ht="15.75" x14ac:dyDescent="0.25">
      <c r="A18" s="212" t="s">
        <v>490</v>
      </c>
      <c r="B18" s="306" t="s">
        <v>62</v>
      </c>
      <c r="C18" s="211" t="s">
        <v>80</v>
      </c>
      <c r="D18" s="166">
        <v>0.4</v>
      </c>
      <c r="E18" s="100">
        <v>682.5</v>
      </c>
      <c r="F18" s="100">
        <v>750</v>
      </c>
      <c r="G18" s="163">
        <f t="shared" si="0"/>
        <v>35.5</v>
      </c>
      <c r="H18" s="164">
        <f t="shared" si="1"/>
        <v>67.5</v>
      </c>
      <c r="I18" s="165">
        <f t="shared" si="2"/>
        <v>103</v>
      </c>
      <c r="J18" s="172">
        <f t="shared" si="3"/>
        <v>0.15091575091575091</v>
      </c>
    </row>
    <row r="19" spans="1:10" ht="15.75" x14ac:dyDescent="0.25">
      <c r="A19" s="212" t="s">
        <v>355</v>
      </c>
      <c r="B19" s="306" t="s">
        <v>62</v>
      </c>
      <c r="C19" s="211" t="s">
        <v>80</v>
      </c>
      <c r="D19" s="166">
        <v>0.4</v>
      </c>
      <c r="E19" s="100">
        <v>773.5</v>
      </c>
      <c r="F19" s="100">
        <v>850</v>
      </c>
      <c r="G19" s="163">
        <f t="shared" si="0"/>
        <v>35.5</v>
      </c>
      <c r="H19" s="164">
        <f t="shared" si="1"/>
        <v>76.5</v>
      </c>
      <c r="I19" s="165">
        <f t="shared" si="2"/>
        <v>112</v>
      </c>
      <c r="J19" s="172">
        <f t="shared" si="3"/>
        <v>0.14479638009049775</v>
      </c>
    </row>
    <row r="20" spans="1:10" ht="15.75" x14ac:dyDescent="0.25">
      <c r="A20" s="210"/>
      <c r="B20" s="306" t="s">
        <v>63</v>
      </c>
      <c r="C20" s="211" t="s">
        <v>81</v>
      </c>
      <c r="D20" s="166">
        <v>0.4</v>
      </c>
      <c r="E20" s="100">
        <v>773.5</v>
      </c>
      <c r="F20" s="100">
        <v>850</v>
      </c>
      <c r="G20" s="163">
        <f t="shared" si="0"/>
        <v>35.5</v>
      </c>
      <c r="H20" s="164">
        <f t="shared" si="1"/>
        <v>76.5</v>
      </c>
      <c r="I20" s="165">
        <f t="shared" si="2"/>
        <v>112</v>
      </c>
      <c r="J20" s="172">
        <f t="shared" si="3"/>
        <v>0.14479638009049775</v>
      </c>
    </row>
    <row r="21" spans="1:10" ht="15.75" x14ac:dyDescent="0.25">
      <c r="A21" s="210"/>
      <c r="B21" s="306" t="s">
        <v>64</v>
      </c>
      <c r="C21" s="211" t="s">
        <v>82</v>
      </c>
      <c r="D21" s="166">
        <v>0.3</v>
      </c>
      <c r="E21" s="100">
        <v>295.75</v>
      </c>
      <c r="F21" s="100">
        <v>325</v>
      </c>
      <c r="G21" s="163">
        <f t="shared" si="0"/>
        <v>26.625</v>
      </c>
      <c r="H21" s="164">
        <f t="shared" si="1"/>
        <v>29.25</v>
      </c>
      <c r="I21" s="165">
        <f t="shared" si="2"/>
        <v>55.875</v>
      </c>
      <c r="J21" s="172">
        <f t="shared" si="3"/>
        <v>0.18892645815722739</v>
      </c>
    </row>
    <row r="22" spans="1:10" ht="15.75" x14ac:dyDescent="0.25">
      <c r="A22" s="210"/>
      <c r="B22" s="306" t="s">
        <v>65</v>
      </c>
      <c r="C22" s="211" t="s">
        <v>83</v>
      </c>
      <c r="D22" s="166">
        <v>0.4</v>
      </c>
      <c r="E22" s="100">
        <v>996.45</v>
      </c>
      <c r="F22" s="101">
        <v>1095</v>
      </c>
      <c r="G22" s="163">
        <f t="shared" si="0"/>
        <v>35.5</v>
      </c>
      <c r="H22" s="164">
        <f t="shared" si="1"/>
        <v>98.549999999999955</v>
      </c>
      <c r="I22" s="165">
        <f t="shared" si="2"/>
        <v>134.04999999999995</v>
      </c>
      <c r="J22" s="172">
        <f t="shared" si="3"/>
        <v>0.13452757288373721</v>
      </c>
    </row>
    <row r="23" spans="1:10" ht="15.75" x14ac:dyDescent="0.25">
      <c r="A23" s="210"/>
      <c r="B23" s="306" t="s">
        <v>18</v>
      </c>
      <c r="C23" s="211" t="s">
        <v>495</v>
      </c>
      <c r="D23" s="166">
        <v>1</v>
      </c>
      <c r="E23" s="100">
        <v>814.45</v>
      </c>
      <c r="F23" s="100">
        <v>895</v>
      </c>
      <c r="G23" s="163">
        <f t="shared" si="0"/>
        <v>88.75</v>
      </c>
      <c r="H23" s="164">
        <f t="shared" si="1"/>
        <v>80.549999999999955</v>
      </c>
      <c r="I23" s="165">
        <f t="shared" si="2"/>
        <v>169.29999999999995</v>
      </c>
      <c r="J23" s="172">
        <f t="shared" si="3"/>
        <v>0.20787034194855417</v>
      </c>
    </row>
    <row r="24" spans="1:10" ht="15.75" x14ac:dyDescent="0.25">
      <c r="A24" s="210"/>
      <c r="B24" s="306" t="s">
        <v>66</v>
      </c>
      <c r="C24" s="211" t="s">
        <v>84</v>
      </c>
      <c r="D24" s="166">
        <v>0.4</v>
      </c>
      <c r="E24" s="100">
        <v>177.45</v>
      </c>
      <c r="F24" s="100">
        <v>195</v>
      </c>
      <c r="G24" s="163">
        <f t="shared" si="0"/>
        <v>35.5</v>
      </c>
      <c r="H24" s="164">
        <f t="shared" si="1"/>
        <v>17.550000000000011</v>
      </c>
      <c r="I24" s="165">
        <f t="shared" si="2"/>
        <v>53.050000000000011</v>
      </c>
      <c r="J24" s="172">
        <f t="shared" si="3"/>
        <v>0.29895745280360675</v>
      </c>
    </row>
    <row r="25" spans="1:10" ht="15.75" x14ac:dyDescent="0.25">
      <c r="A25" s="210"/>
      <c r="B25" s="306" t="s">
        <v>67</v>
      </c>
      <c r="C25" s="211" t="s">
        <v>85</v>
      </c>
      <c r="D25" s="166">
        <v>1</v>
      </c>
      <c r="E25" s="101">
        <v>2998.45</v>
      </c>
      <c r="F25" s="101">
        <v>3295</v>
      </c>
      <c r="G25" s="163">
        <f t="shared" si="0"/>
        <v>88.75</v>
      </c>
      <c r="H25" s="164">
        <f t="shared" si="1"/>
        <v>296.55000000000018</v>
      </c>
      <c r="I25" s="165">
        <f t="shared" si="2"/>
        <v>385.30000000000018</v>
      </c>
      <c r="J25" s="172">
        <f t="shared" si="3"/>
        <v>0.12849972485784328</v>
      </c>
    </row>
    <row r="26" spans="1:10" ht="15.75" x14ac:dyDescent="0.25">
      <c r="A26" s="210"/>
      <c r="B26" s="306" t="s">
        <v>68</v>
      </c>
      <c r="C26" s="211" t="s">
        <v>86</v>
      </c>
      <c r="D26" s="166">
        <v>1</v>
      </c>
      <c r="E26" s="101">
        <v>3180.45</v>
      </c>
      <c r="F26" s="101">
        <v>3495</v>
      </c>
      <c r="G26" s="163">
        <f t="shared" si="0"/>
        <v>88.75</v>
      </c>
      <c r="H26" s="164">
        <f t="shared" si="1"/>
        <v>314.55000000000018</v>
      </c>
      <c r="I26" s="165">
        <f t="shared" si="2"/>
        <v>403.30000000000018</v>
      </c>
      <c r="J26" s="172">
        <f t="shared" si="3"/>
        <v>0.12680595513213547</v>
      </c>
    </row>
    <row r="27" spans="1:10" ht="15.75" x14ac:dyDescent="0.25">
      <c r="A27" s="210"/>
      <c r="B27" s="306" t="s">
        <v>69</v>
      </c>
      <c r="C27" s="211" t="s">
        <v>87</v>
      </c>
      <c r="D27" s="166">
        <v>0.4</v>
      </c>
      <c r="E27" s="100">
        <v>682.5</v>
      </c>
      <c r="F27" s="100">
        <v>750</v>
      </c>
      <c r="G27" s="163">
        <f t="shared" si="0"/>
        <v>35.5</v>
      </c>
      <c r="H27" s="164">
        <f t="shared" si="1"/>
        <v>67.5</v>
      </c>
      <c r="I27" s="165">
        <f t="shared" si="2"/>
        <v>103</v>
      </c>
      <c r="J27" s="172">
        <f t="shared" si="3"/>
        <v>0.15091575091575091</v>
      </c>
    </row>
    <row r="28" spans="1:10" ht="15.75" x14ac:dyDescent="0.25">
      <c r="A28" s="210"/>
      <c r="B28" s="306" t="s">
        <v>70</v>
      </c>
      <c r="C28" s="211" t="s">
        <v>496</v>
      </c>
      <c r="D28" s="166">
        <v>0.1</v>
      </c>
      <c r="E28" s="100">
        <v>113.75</v>
      </c>
      <c r="F28" s="100">
        <v>125</v>
      </c>
      <c r="G28" s="163">
        <f t="shared" si="0"/>
        <v>8.875</v>
      </c>
      <c r="H28" s="164">
        <f t="shared" si="1"/>
        <v>11.25</v>
      </c>
      <c r="I28" s="165">
        <f t="shared" si="2"/>
        <v>20.125</v>
      </c>
      <c r="J28" s="172">
        <f t="shared" si="3"/>
        <v>0.17692307692307693</v>
      </c>
    </row>
    <row r="29" spans="1:10" ht="15.75" x14ac:dyDescent="0.25">
      <c r="A29" s="210"/>
      <c r="B29" s="306" t="s">
        <v>340</v>
      </c>
      <c r="C29" s="211" t="s">
        <v>341</v>
      </c>
      <c r="D29" s="166">
        <v>1</v>
      </c>
      <c r="E29" s="101">
        <v>2998.45</v>
      </c>
      <c r="F29" s="101">
        <v>3295</v>
      </c>
      <c r="G29" s="163">
        <f t="shared" si="0"/>
        <v>88.75</v>
      </c>
      <c r="H29" s="164">
        <f t="shared" si="1"/>
        <v>296.55000000000018</v>
      </c>
      <c r="I29" s="165">
        <f t="shared" si="2"/>
        <v>385.30000000000018</v>
      </c>
      <c r="J29" s="172">
        <f t="shared" si="3"/>
        <v>0.12849972485784328</v>
      </c>
    </row>
    <row r="30" spans="1:10" ht="15.75" x14ac:dyDescent="0.25">
      <c r="A30" s="210"/>
      <c r="B30" s="306" t="s">
        <v>71</v>
      </c>
      <c r="C30" s="211" t="s">
        <v>497</v>
      </c>
      <c r="D30" s="166">
        <v>0.5</v>
      </c>
      <c r="E30" s="100">
        <v>159.25</v>
      </c>
      <c r="F30" s="100">
        <v>175</v>
      </c>
      <c r="G30" s="163">
        <f t="shared" si="0"/>
        <v>44.375</v>
      </c>
      <c r="H30" s="164">
        <f t="shared" si="1"/>
        <v>15.75</v>
      </c>
      <c r="I30" s="165">
        <f t="shared" si="2"/>
        <v>60.125</v>
      </c>
      <c r="J30" s="172">
        <f t="shared" si="3"/>
        <v>0.37755102040816324</v>
      </c>
    </row>
    <row r="31" spans="1:10" ht="15.75" x14ac:dyDescent="0.25">
      <c r="A31" s="210"/>
      <c r="B31" s="306" t="s">
        <v>161</v>
      </c>
      <c r="C31" s="211" t="s">
        <v>342</v>
      </c>
      <c r="D31" s="166">
        <v>1</v>
      </c>
      <c r="E31" s="101">
        <v>2725.45</v>
      </c>
      <c r="F31" s="101">
        <v>2995</v>
      </c>
      <c r="G31" s="163">
        <f t="shared" si="0"/>
        <v>88.75</v>
      </c>
      <c r="H31" s="164">
        <f t="shared" si="1"/>
        <v>269.55000000000018</v>
      </c>
      <c r="I31" s="165">
        <f t="shared" si="2"/>
        <v>358.30000000000018</v>
      </c>
      <c r="J31" s="172">
        <f t="shared" si="3"/>
        <v>0.13146452879341033</v>
      </c>
    </row>
    <row r="32" spans="1:10" ht="15.75" x14ac:dyDescent="0.25">
      <c r="A32" s="210"/>
      <c r="B32" s="306" t="s">
        <v>19</v>
      </c>
      <c r="C32" s="211" t="s">
        <v>498</v>
      </c>
      <c r="D32" s="166">
        <v>1</v>
      </c>
      <c r="E32" s="101">
        <v>2998.45</v>
      </c>
      <c r="F32" s="101">
        <v>3295</v>
      </c>
      <c r="G32" s="163">
        <f t="shared" si="0"/>
        <v>88.75</v>
      </c>
      <c r="H32" s="164">
        <f t="shared" si="1"/>
        <v>296.55000000000018</v>
      </c>
      <c r="I32" s="165">
        <f t="shared" si="2"/>
        <v>385.30000000000018</v>
      </c>
      <c r="J32" s="172">
        <f t="shared" si="3"/>
        <v>0.12849972485784328</v>
      </c>
    </row>
    <row r="33" spans="1:10" ht="15.75" x14ac:dyDescent="0.25">
      <c r="A33" s="212" t="s">
        <v>343</v>
      </c>
      <c r="B33" s="306" t="s">
        <v>344</v>
      </c>
      <c r="C33" s="211" t="s">
        <v>345</v>
      </c>
      <c r="D33" s="166">
        <v>1</v>
      </c>
      <c r="E33" s="101">
        <v>2998.45</v>
      </c>
      <c r="F33" s="101">
        <v>3295</v>
      </c>
      <c r="G33" s="163">
        <f t="shared" si="0"/>
        <v>88.75</v>
      </c>
      <c r="H33" s="164">
        <f t="shared" si="1"/>
        <v>296.55000000000018</v>
      </c>
      <c r="I33" s="165">
        <f t="shared" si="2"/>
        <v>385.30000000000018</v>
      </c>
      <c r="J33" s="172">
        <f t="shared" si="3"/>
        <v>0.12849972485784328</v>
      </c>
    </row>
    <row r="34" spans="1:10" ht="15.75" x14ac:dyDescent="0.25">
      <c r="A34" s="210"/>
      <c r="B34" s="306" t="s">
        <v>346</v>
      </c>
      <c r="C34" s="211" t="s">
        <v>347</v>
      </c>
      <c r="D34" s="166">
        <v>1</v>
      </c>
      <c r="E34" s="101">
        <v>3362.45</v>
      </c>
      <c r="F34" s="101">
        <v>3695</v>
      </c>
      <c r="G34" s="163">
        <f t="shared" si="0"/>
        <v>88.75</v>
      </c>
      <c r="H34" s="164">
        <f t="shared" si="1"/>
        <v>332.55000000000018</v>
      </c>
      <c r="I34" s="165">
        <f t="shared" si="2"/>
        <v>421.30000000000018</v>
      </c>
      <c r="J34" s="172">
        <f t="shared" si="3"/>
        <v>0.12529554342815513</v>
      </c>
    </row>
    <row r="35" spans="1:10" ht="15.75" x14ac:dyDescent="0.25">
      <c r="A35" s="210"/>
      <c r="B35" s="306" t="s">
        <v>348</v>
      </c>
      <c r="C35" s="211" t="s">
        <v>349</v>
      </c>
      <c r="D35" s="166">
        <v>1</v>
      </c>
      <c r="E35" s="101">
        <v>3362.45</v>
      </c>
      <c r="F35" s="101">
        <v>3695</v>
      </c>
      <c r="G35" s="163">
        <f t="shared" ref="G35:G51" si="4">(D35*$M$13)*$M$14</f>
        <v>88.75</v>
      </c>
      <c r="H35" s="164">
        <f t="shared" ref="H35:H51" si="5">F35-E35</f>
        <v>332.55000000000018</v>
      </c>
      <c r="I35" s="165">
        <f t="shared" ref="I35:I66" si="6">G35+H35</f>
        <v>421.30000000000018</v>
      </c>
      <c r="J35" s="172">
        <f t="shared" ref="J35:J66" si="7">I35/E35</f>
        <v>0.12529554342815513</v>
      </c>
    </row>
    <row r="36" spans="1:10" ht="15.75" x14ac:dyDescent="0.25">
      <c r="A36" s="210"/>
      <c r="B36" s="306" t="s">
        <v>72</v>
      </c>
      <c r="C36" s="211" t="s">
        <v>499</v>
      </c>
      <c r="D36" s="166">
        <v>0.1</v>
      </c>
      <c r="E36" s="100">
        <v>591.5</v>
      </c>
      <c r="F36" s="100">
        <v>650</v>
      </c>
      <c r="G36" s="163">
        <f t="shared" si="4"/>
        <v>8.875</v>
      </c>
      <c r="H36" s="164">
        <f t="shared" si="5"/>
        <v>58.5</v>
      </c>
      <c r="I36" s="165">
        <f t="shared" si="6"/>
        <v>67.375</v>
      </c>
      <c r="J36" s="172">
        <f t="shared" si="7"/>
        <v>0.11390532544378698</v>
      </c>
    </row>
    <row r="37" spans="1:10" ht="15.75" x14ac:dyDescent="0.25">
      <c r="A37" s="212" t="s">
        <v>359</v>
      </c>
      <c r="B37" s="306" t="s">
        <v>93</v>
      </c>
      <c r="C37" s="211" t="s">
        <v>164</v>
      </c>
      <c r="D37" s="166">
        <v>0.3</v>
      </c>
      <c r="E37" s="100">
        <v>159.25</v>
      </c>
      <c r="F37" s="100">
        <v>175</v>
      </c>
      <c r="G37" s="163">
        <f t="shared" si="4"/>
        <v>26.625</v>
      </c>
      <c r="H37" s="164">
        <f t="shared" si="5"/>
        <v>15.75</v>
      </c>
      <c r="I37" s="165">
        <f t="shared" si="6"/>
        <v>42.375</v>
      </c>
      <c r="J37" s="172">
        <f t="shared" si="7"/>
        <v>0.26609105180533754</v>
      </c>
    </row>
    <row r="38" spans="1:10" ht="15.75" x14ac:dyDescent="0.25">
      <c r="A38" s="212" t="s">
        <v>491</v>
      </c>
      <c r="B38" s="306" t="s">
        <v>93</v>
      </c>
      <c r="C38" s="211" t="s">
        <v>164</v>
      </c>
      <c r="D38" s="166">
        <v>0.3</v>
      </c>
      <c r="E38" s="100">
        <v>268.45</v>
      </c>
      <c r="F38" s="100">
        <v>295</v>
      </c>
      <c r="G38" s="163">
        <f t="shared" si="4"/>
        <v>26.625</v>
      </c>
      <c r="H38" s="164">
        <f t="shared" si="5"/>
        <v>26.550000000000011</v>
      </c>
      <c r="I38" s="165">
        <f t="shared" si="6"/>
        <v>53.175000000000011</v>
      </c>
      <c r="J38" s="172">
        <f t="shared" si="7"/>
        <v>0.1980815794375117</v>
      </c>
    </row>
    <row r="39" spans="1:10" ht="15.75" x14ac:dyDescent="0.25">
      <c r="A39" s="210"/>
      <c r="B39" s="306" t="s">
        <v>111</v>
      </c>
      <c r="C39" s="211" t="s">
        <v>106</v>
      </c>
      <c r="D39" s="166">
        <v>0.5</v>
      </c>
      <c r="E39" s="101">
        <v>1137.5</v>
      </c>
      <c r="F39" s="101">
        <v>1250</v>
      </c>
      <c r="G39" s="163">
        <f t="shared" si="4"/>
        <v>44.375</v>
      </c>
      <c r="H39" s="164">
        <f t="shared" si="5"/>
        <v>112.5</v>
      </c>
      <c r="I39" s="165">
        <f t="shared" si="6"/>
        <v>156.875</v>
      </c>
      <c r="J39" s="172">
        <f t="shared" si="7"/>
        <v>0.13791208791208792</v>
      </c>
    </row>
    <row r="40" spans="1:10" ht="15.75" x14ac:dyDescent="0.25">
      <c r="A40" s="210"/>
      <c r="B40" s="306" t="s">
        <v>94</v>
      </c>
      <c r="C40" s="211" t="s">
        <v>107</v>
      </c>
      <c r="D40" s="166">
        <v>1</v>
      </c>
      <c r="E40" s="100">
        <v>227.5</v>
      </c>
      <c r="F40" s="100">
        <v>250</v>
      </c>
      <c r="G40" s="163">
        <f t="shared" si="4"/>
        <v>88.75</v>
      </c>
      <c r="H40" s="164">
        <f t="shared" si="5"/>
        <v>22.5</v>
      </c>
      <c r="I40" s="165">
        <f t="shared" si="6"/>
        <v>111.25</v>
      </c>
      <c r="J40" s="172">
        <f t="shared" si="7"/>
        <v>0.48901098901098899</v>
      </c>
    </row>
    <row r="41" spans="1:10" ht="15.75" x14ac:dyDescent="0.25">
      <c r="A41" s="210"/>
      <c r="B41" s="306" t="s">
        <v>352</v>
      </c>
      <c r="C41" s="211" t="s">
        <v>353</v>
      </c>
      <c r="D41" s="166">
        <v>0.4</v>
      </c>
      <c r="E41" s="100">
        <v>905.45</v>
      </c>
      <c r="F41" s="100">
        <v>995</v>
      </c>
      <c r="G41" s="163">
        <f t="shared" si="4"/>
        <v>35.5</v>
      </c>
      <c r="H41" s="164">
        <f t="shared" si="5"/>
        <v>89.549999999999955</v>
      </c>
      <c r="I41" s="165">
        <f t="shared" si="6"/>
        <v>125.04999999999995</v>
      </c>
      <c r="J41" s="172">
        <f t="shared" si="7"/>
        <v>0.13810812303274608</v>
      </c>
    </row>
    <row r="42" spans="1:10" ht="15.75" x14ac:dyDescent="0.25">
      <c r="A42" s="212" t="s">
        <v>492</v>
      </c>
      <c r="B42" s="306" t="s">
        <v>23</v>
      </c>
      <c r="C42" s="211" t="s">
        <v>98</v>
      </c>
      <c r="D42" s="166">
        <v>0.4</v>
      </c>
      <c r="E42" s="100">
        <v>450.45</v>
      </c>
      <c r="F42" s="100">
        <v>495</v>
      </c>
      <c r="G42" s="163">
        <f t="shared" si="4"/>
        <v>35.5</v>
      </c>
      <c r="H42" s="164">
        <f t="shared" si="5"/>
        <v>44.550000000000011</v>
      </c>
      <c r="I42" s="165">
        <f t="shared" si="6"/>
        <v>80.050000000000011</v>
      </c>
      <c r="J42" s="172">
        <f t="shared" si="7"/>
        <v>0.17771117771117775</v>
      </c>
    </row>
    <row r="43" spans="1:10" ht="15.75" x14ac:dyDescent="0.25">
      <c r="A43" s="212" t="s">
        <v>355</v>
      </c>
      <c r="B43" s="306" t="s">
        <v>23</v>
      </c>
      <c r="C43" s="211" t="s">
        <v>98</v>
      </c>
      <c r="D43" s="166">
        <v>0.4</v>
      </c>
      <c r="E43" s="100">
        <v>523.25</v>
      </c>
      <c r="F43" s="100">
        <v>575</v>
      </c>
      <c r="G43" s="163">
        <f t="shared" si="4"/>
        <v>35.5</v>
      </c>
      <c r="H43" s="164">
        <f t="shared" si="5"/>
        <v>51.75</v>
      </c>
      <c r="I43" s="165">
        <f t="shared" si="6"/>
        <v>87.25</v>
      </c>
      <c r="J43" s="172">
        <f t="shared" si="7"/>
        <v>0.16674629718107978</v>
      </c>
    </row>
    <row r="44" spans="1:10" ht="15.75" x14ac:dyDescent="0.25">
      <c r="A44" s="210"/>
      <c r="B44" s="306" t="s">
        <v>354</v>
      </c>
      <c r="C44" s="211" t="s">
        <v>80</v>
      </c>
      <c r="D44" s="166">
        <v>0.4</v>
      </c>
      <c r="E44" s="100">
        <v>864.5</v>
      </c>
      <c r="F44" s="100">
        <v>950</v>
      </c>
      <c r="G44" s="163">
        <f t="shared" si="4"/>
        <v>35.5</v>
      </c>
      <c r="H44" s="164">
        <f t="shared" si="5"/>
        <v>85.5</v>
      </c>
      <c r="I44" s="165">
        <f t="shared" si="6"/>
        <v>121</v>
      </c>
      <c r="J44" s="172">
        <f t="shared" si="7"/>
        <v>0.1399652978600347</v>
      </c>
    </row>
    <row r="45" spans="1:10" ht="15.75" x14ac:dyDescent="0.25">
      <c r="A45" s="212" t="s">
        <v>490</v>
      </c>
      <c r="B45" s="306" t="s">
        <v>95</v>
      </c>
      <c r="C45" s="211" t="s">
        <v>136</v>
      </c>
      <c r="D45" s="166">
        <v>0.4</v>
      </c>
      <c r="E45" s="100">
        <v>705.25</v>
      </c>
      <c r="F45" s="100">
        <v>775</v>
      </c>
      <c r="G45" s="163">
        <f t="shared" si="4"/>
        <v>35.5</v>
      </c>
      <c r="H45" s="164">
        <f t="shared" si="5"/>
        <v>69.75</v>
      </c>
      <c r="I45" s="165">
        <f t="shared" si="6"/>
        <v>105.25</v>
      </c>
      <c r="J45" s="172">
        <f t="shared" si="7"/>
        <v>0.14923785891527827</v>
      </c>
    </row>
    <row r="46" spans="1:10" ht="15.75" x14ac:dyDescent="0.25">
      <c r="A46" s="212" t="s">
        <v>355</v>
      </c>
      <c r="B46" s="306" t="s">
        <v>95</v>
      </c>
      <c r="C46" s="211" t="s">
        <v>136</v>
      </c>
      <c r="D46" s="166">
        <v>0.4</v>
      </c>
      <c r="E46" s="100">
        <v>773.5</v>
      </c>
      <c r="F46" s="100">
        <v>850</v>
      </c>
      <c r="G46" s="163">
        <f t="shared" si="4"/>
        <v>35.5</v>
      </c>
      <c r="H46" s="164">
        <f t="shared" si="5"/>
        <v>76.5</v>
      </c>
      <c r="I46" s="165">
        <f t="shared" si="6"/>
        <v>112</v>
      </c>
      <c r="J46" s="172">
        <f t="shared" si="7"/>
        <v>0.14479638009049775</v>
      </c>
    </row>
    <row r="47" spans="1:10" ht="15.75" x14ac:dyDescent="0.25">
      <c r="A47" s="212" t="s">
        <v>490</v>
      </c>
      <c r="B47" s="306" t="s">
        <v>96</v>
      </c>
      <c r="C47" s="211" t="s">
        <v>356</v>
      </c>
      <c r="D47" s="166">
        <v>0.4</v>
      </c>
      <c r="E47" s="100">
        <v>632.45000000000005</v>
      </c>
      <c r="F47" s="100">
        <v>695</v>
      </c>
      <c r="G47" s="163">
        <f t="shared" si="4"/>
        <v>35.5</v>
      </c>
      <c r="H47" s="164">
        <f t="shared" si="5"/>
        <v>62.549999999999955</v>
      </c>
      <c r="I47" s="165">
        <f t="shared" si="6"/>
        <v>98.049999999999955</v>
      </c>
      <c r="J47" s="172">
        <f t="shared" si="7"/>
        <v>0.15503201834137079</v>
      </c>
    </row>
    <row r="48" spans="1:10" ht="15.75" x14ac:dyDescent="0.25">
      <c r="A48" s="212" t="s">
        <v>355</v>
      </c>
      <c r="B48" s="306" t="s">
        <v>96</v>
      </c>
      <c r="C48" s="211" t="s">
        <v>356</v>
      </c>
      <c r="D48" s="166">
        <v>0.4</v>
      </c>
      <c r="E48" s="100">
        <v>773.5</v>
      </c>
      <c r="F48" s="100">
        <v>850</v>
      </c>
      <c r="G48" s="163">
        <f t="shared" si="4"/>
        <v>35.5</v>
      </c>
      <c r="H48" s="164">
        <f t="shared" si="5"/>
        <v>76.5</v>
      </c>
      <c r="I48" s="165">
        <f t="shared" si="6"/>
        <v>112</v>
      </c>
      <c r="J48" s="172">
        <f t="shared" si="7"/>
        <v>0.14479638009049775</v>
      </c>
    </row>
    <row r="49" spans="1:10" ht="15.75" x14ac:dyDescent="0.25">
      <c r="A49" s="210"/>
      <c r="B49" s="306" t="s">
        <v>110</v>
      </c>
      <c r="C49" s="211" t="s">
        <v>500</v>
      </c>
      <c r="D49" s="166">
        <v>0.4</v>
      </c>
      <c r="E49" s="101">
        <v>1087.45</v>
      </c>
      <c r="F49" s="101">
        <v>1195</v>
      </c>
      <c r="G49" s="163">
        <f t="shared" si="4"/>
        <v>35.5</v>
      </c>
      <c r="H49" s="164">
        <f t="shared" si="5"/>
        <v>107.54999999999995</v>
      </c>
      <c r="I49" s="165">
        <f t="shared" si="6"/>
        <v>143.04999999999995</v>
      </c>
      <c r="J49" s="172">
        <f t="shared" si="7"/>
        <v>0.1315462779897926</v>
      </c>
    </row>
    <row r="50" spans="1:10" ht="15.75" x14ac:dyDescent="0.25">
      <c r="A50" s="212" t="s">
        <v>490</v>
      </c>
      <c r="B50" s="306" t="s">
        <v>357</v>
      </c>
      <c r="C50" s="211" t="s">
        <v>358</v>
      </c>
      <c r="D50" s="166">
        <v>1</v>
      </c>
      <c r="E50" s="101">
        <v>1360.45</v>
      </c>
      <c r="F50" s="101">
        <v>1495</v>
      </c>
      <c r="G50" s="163">
        <f t="shared" si="4"/>
        <v>88.75</v>
      </c>
      <c r="H50" s="164">
        <f t="shared" si="5"/>
        <v>134.54999999999995</v>
      </c>
      <c r="I50" s="165">
        <f t="shared" si="6"/>
        <v>223.29999999999995</v>
      </c>
      <c r="J50" s="172">
        <f t="shared" si="7"/>
        <v>0.16413686647800357</v>
      </c>
    </row>
    <row r="51" spans="1:10" ht="16.5" thickBot="1" x14ac:dyDescent="0.3">
      <c r="A51" s="213" t="s">
        <v>359</v>
      </c>
      <c r="B51" s="307" t="s">
        <v>357</v>
      </c>
      <c r="C51" s="214" t="s">
        <v>358</v>
      </c>
      <c r="D51" s="173">
        <v>1</v>
      </c>
      <c r="E51" s="174">
        <v>2270.4499999999998</v>
      </c>
      <c r="F51" s="174">
        <v>2495</v>
      </c>
      <c r="G51" s="175">
        <f t="shared" si="4"/>
        <v>88.75</v>
      </c>
      <c r="H51" s="176">
        <f t="shared" si="5"/>
        <v>224.55000000000018</v>
      </c>
      <c r="I51" s="177">
        <f t="shared" si="6"/>
        <v>313.30000000000018</v>
      </c>
      <c r="J51" s="178">
        <f t="shared" si="7"/>
        <v>0.13799026624677938</v>
      </c>
    </row>
  </sheetData>
  <sortState xmlns:xlrd2="http://schemas.microsoft.com/office/spreadsheetml/2017/richdata2" ref="A3:J7">
    <sortCondition ref="B3:B7"/>
  </sortState>
  <mergeCells count="1">
    <mergeCell ref="B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A673-B3B1-45B4-89C2-9BCD1D2DAFE4}">
  <dimension ref="A1:M40"/>
  <sheetViews>
    <sheetView workbookViewId="0">
      <selection activeCell="C37" sqref="C37"/>
    </sheetView>
  </sheetViews>
  <sheetFormatPr defaultRowHeight="15" x14ac:dyDescent="0.25"/>
  <cols>
    <col min="1" max="1" width="21.42578125" bestFit="1" customWidth="1"/>
    <col min="2" max="2" width="9.140625" style="21"/>
    <col min="3" max="3" width="59.5703125" style="20" bestFit="1" customWidth="1"/>
    <col min="4" max="4" width="10.85546875" style="20" bestFit="1" customWidth="1"/>
    <col min="5" max="6" width="10.140625" style="20" bestFit="1" customWidth="1"/>
    <col min="7" max="7" width="10.5703125" style="20" customWidth="1"/>
    <col min="8" max="8" width="7.7109375" style="20" bestFit="1" customWidth="1"/>
    <col min="9" max="9" width="13.85546875" style="20" customWidth="1"/>
    <col min="10" max="10" width="5" style="20" bestFit="1" customWidth="1"/>
    <col min="12" max="12" width="21.42578125" bestFit="1" customWidth="1"/>
  </cols>
  <sheetData>
    <row r="1" spans="1:13" ht="23.25" x14ac:dyDescent="0.35">
      <c r="B1" s="361" t="s">
        <v>168</v>
      </c>
      <c r="C1" s="342"/>
      <c r="D1" s="342"/>
      <c r="E1" s="342"/>
      <c r="F1" s="342"/>
      <c r="G1" s="342"/>
      <c r="H1" s="342"/>
      <c r="I1" s="342"/>
      <c r="J1" s="342"/>
    </row>
    <row r="2" spans="1:13" ht="45.75" thickBot="1" x14ac:dyDescent="0.3">
      <c r="A2" s="215" t="s">
        <v>337</v>
      </c>
      <c r="B2" s="215" t="s">
        <v>0</v>
      </c>
      <c r="C2" s="215" t="s">
        <v>1</v>
      </c>
      <c r="D2" s="216" t="s">
        <v>2</v>
      </c>
      <c r="E2" s="183" t="s">
        <v>3</v>
      </c>
      <c r="F2" s="183" t="s">
        <v>4</v>
      </c>
      <c r="G2" s="183" t="s">
        <v>5</v>
      </c>
      <c r="H2" s="184" t="s">
        <v>6</v>
      </c>
      <c r="I2" s="184" t="s">
        <v>7</v>
      </c>
      <c r="J2" s="217" t="s">
        <v>8</v>
      </c>
    </row>
    <row r="3" spans="1:13" ht="15.75" x14ac:dyDescent="0.25">
      <c r="A3" s="221"/>
      <c r="B3" s="308" t="s">
        <v>11</v>
      </c>
      <c r="C3" s="220" t="s">
        <v>97</v>
      </c>
      <c r="D3" s="167">
        <v>0.2</v>
      </c>
      <c r="E3" s="139">
        <v>136.5</v>
      </c>
      <c r="F3" s="139">
        <v>150</v>
      </c>
      <c r="G3" s="168">
        <f t="shared" ref="G3:G32" si="0">(D3*$M$7)*$M$8</f>
        <v>17.75</v>
      </c>
      <c r="H3" s="169">
        <f t="shared" ref="H3:H32" si="1">F3-E3</f>
        <v>13.5</v>
      </c>
      <c r="I3" s="170">
        <f t="shared" ref="I3:I32" si="2">G3+H3</f>
        <v>31.25</v>
      </c>
      <c r="J3" s="171">
        <f t="shared" ref="J3:J32" si="3">I3/E3</f>
        <v>0.22893772893772893</v>
      </c>
    </row>
    <row r="4" spans="1:13" ht="15.75" x14ac:dyDescent="0.25">
      <c r="A4" s="222"/>
      <c r="B4" s="309" t="s">
        <v>56</v>
      </c>
      <c r="C4" s="211" t="s">
        <v>76</v>
      </c>
      <c r="D4" s="166">
        <v>0.5</v>
      </c>
      <c r="E4" s="100">
        <v>177.45</v>
      </c>
      <c r="F4" s="100">
        <v>195</v>
      </c>
      <c r="G4" s="163">
        <f t="shared" si="0"/>
        <v>44.375</v>
      </c>
      <c r="H4" s="164">
        <f t="shared" si="1"/>
        <v>17.550000000000011</v>
      </c>
      <c r="I4" s="165">
        <f t="shared" si="2"/>
        <v>61.925000000000011</v>
      </c>
      <c r="J4" s="172">
        <f t="shared" si="3"/>
        <v>0.34897154127923369</v>
      </c>
    </row>
    <row r="5" spans="1:13" ht="15.75" x14ac:dyDescent="0.25">
      <c r="A5" s="223" t="s">
        <v>338</v>
      </c>
      <c r="B5" s="309" t="s">
        <v>57</v>
      </c>
      <c r="C5" s="211" t="s">
        <v>77</v>
      </c>
      <c r="D5" s="166">
        <v>0.2</v>
      </c>
      <c r="E5" s="100">
        <v>136.5</v>
      </c>
      <c r="F5" s="100">
        <v>150</v>
      </c>
      <c r="G5" s="163">
        <f t="shared" si="0"/>
        <v>17.75</v>
      </c>
      <c r="H5" s="164">
        <f t="shared" si="1"/>
        <v>13.5</v>
      </c>
      <c r="I5" s="165">
        <f t="shared" si="2"/>
        <v>31.25</v>
      </c>
      <c r="J5" s="172">
        <f t="shared" si="3"/>
        <v>0.22893772893772893</v>
      </c>
    </row>
    <row r="6" spans="1:13" ht="16.5" thickBot="1" x14ac:dyDescent="0.3">
      <c r="A6" s="223" t="s">
        <v>339</v>
      </c>
      <c r="B6" s="309" t="s">
        <v>57</v>
      </c>
      <c r="C6" s="211" t="s">
        <v>77</v>
      </c>
      <c r="D6" s="166">
        <v>0.2</v>
      </c>
      <c r="E6" s="100">
        <v>268.45</v>
      </c>
      <c r="F6" s="100">
        <v>295</v>
      </c>
      <c r="G6" s="163">
        <f t="shared" si="0"/>
        <v>17.75</v>
      </c>
      <c r="H6" s="164">
        <f t="shared" si="1"/>
        <v>26.550000000000011</v>
      </c>
      <c r="I6" s="165">
        <f t="shared" si="2"/>
        <v>44.300000000000011</v>
      </c>
      <c r="J6" s="172">
        <f t="shared" si="3"/>
        <v>0.16502141925870745</v>
      </c>
    </row>
    <row r="7" spans="1:13" ht="16.5" thickBot="1" x14ac:dyDescent="0.3">
      <c r="A7" s="222"/>
      <c r="B7" s="309" t="s">
        <v>163</v>
      </c>
      <c r="C7" s="211" t="s">
        <v>79</v>
      </c>
      <c r="D7" s="219">
        <v>1</v>
      </c>
      <c r="E7" s="100">
        <v>814.45</v>
      </c>
      <c r="F7" s="100">
        <v>895</v>
      </c>
      <c r="G7" s="163">
        <f t="shared" si="0"/>
        <v>88.75</v>
      </c>
      <c r="H7" s="164">
        <f t="shared" si="1"/>
        <v>80.549999999999955</v>
      </c>
      <c r="I7" s="165">
        <f t="shared" si="2"/>
        <v>169.29999999999995</v>
      </c>
      <c r="J7" s="172">
        <f t="shared" si="3"/>
        <v>0.20787034194855417</v>
      </c>
      <c r="L7" s="1" t="s">
        <v>9</v>
      </c>
      <c r="M7" s="2">
        <v>125</v>
      </c>
    </row>
    <row r="8" spans="1:13" ht="16.5" thickBot="1" x14ac:dyDescent="0.3">
      <c r="A8" s="223" t="s">
        <v>338</v>
      </c>
      <c r="B8" s="309" t="s">
        <v>13</v>
      </c>
      <c r="C8" s="211" t="s">
        <v>77</v>
      </c>
      <c r="D8" s="166">
        <v>0.1</v>
      </c>
      <c r="E8" s="100">
        <v>136.5</v>
      </c>
      <c r="F8" s="100">
        <v>150</v>
      </c>
      <c r="G8" s="163">
        <f t="shared" si="0"/>
        <v>8.875</v>
      </c>
      <c r="H8" s="164">
        <f t="shared" si="1"/>
        <v>13.5</v>
      </c>
      <c r="I8" s="165">
        <f t="shared" si="2"/>
        <v>22.375</v>
      </c>
      <c r="J8" s="172">
        <f t="shared" si="3"/>
        <v>0.16391941391941392</v>
      </c>
      <c r="L8" s="3" t="s">
        <v>10</v>
      </c>
      <c r="M8" s="4">
        <v>0.71</v>
      </c>
    </row>
    <row r="9" spans="1:13" ht="15.75" x14ac:dyDescent="0.25">
      <c r="A9" s="223" t="s">
        <v>339</v>
      </c>
      <c r="B9" s="309" t="s">
        <v>13</v>
      </c>
      <c r="C9" s="211" t="s">
        <v>77</v>
      </c>
      <c r="D9" s="166">
        <v>0.1</v>
      </c>
      <c r="E9" s="100">
        <v>227.5</v>
      </c>
      <c r="F9" s="100">
        <v>250</v>
      </c>
      <c r="G9" s="163">
        <f t="shared" si="0"/>
        <v>8.875</v>
      </c>
      <c r="H9" s="164">
        <f t="shared" si="1"/>
        <v>22.5</v>
      </c>
      <c r="I9" s="165">
        <f t="shared" si="2"/>
        <v>31.375</v>
      </c>
      <c r="J9" s="172">
        <f t="shared" si="3"/>
        <v>0.13791208791208792</v>
      </c>
    </row>
    <row r="10" spans="1:13" ht="15.75" x14ac:dyDescent="0.25">
      <c r="A10" s="223" t="s">
        <v>338</v>
      </c>
      <c r="B10" s="309" t="s">
        <v>62</v>
      </c>
      <c r="C10" s="211" t="s">
        <v>98</v>
      </c>
      <c r="D10" s="166">
        <v>0.4</v>
      </c>
      <c r="E10" s="100">
        <v>632.45000000000005</v>
      </c>
      <c r="F10" s="100">
        <v>695</v>
      </c>
      <c r="G10" s="163">
        <f t="shared" si="0"/>
        <v>35.5</v>
      </c>
      <c r="H10" s="164">
        <f t="shared" si="1"/>
        <v>62.549999999999955</v>
      </c>
      <c r="I10" s="165">
        <f t="shared" si="2"/>
        <v>98.049999999999955</v>
      </c>
      <c r="J10" s="172">
        <f t="shared" si="3"/>
        <v>0.15503201834137079</v>
      </c>
    </row>
    <row r="11" spans="1:13" ht="15.75" x14ac:dyDescent="0.25">
      <c r="A11" s="223" t="s">
        <v>339</v>
      </c>
      <c r="B11" s="309" t="s">
        <v>62</v>
      </c>
      <c r="C11" s="211" t="s">
        <v>98</v>
      </c>
      <c r="D11" s="166">
        <v>0.4</v>
      </c>
      <c r="E11" s="100">
        <v>723.45</v>
      </c>
      <c r="F11" s="100">
        <v>795</v>
      </c>
      <c r="G11" s="163">
        <f t="shared" si="0"/>
        <v>35.5</v>
      </c>
      <c r="H11" s="164">
        <f t="shared" si="1"/>
        <v>71.549999999999955</v>
      </c>
      <c r="I11" s="165">
        <f t="shared" si="2"/>
        <v>107.04999999999995</v>
      </c>
      <c r="J11" s="172">
        <f t="shared" si="3"/>
        <v>0.14797152533001581</v>
      </c>
    </row>
    <row r="12" spans="1:13" ht="15.75" x14ac:dyDescent="0.25">
      <c r="A12" s="223" t="s">
        <v>338</v>
      </c>
      <c r="B12" s="309" t="s">
        <v>63</v>
      </c>
      <c r="C12" s="211" t="s">
        <v>98</v>
      </c>
      <c r="D12" s="166">
        <v>0.4</v>
      </c>
      <c r="E12" s="100">
        <v>632.45000000000005</v>
      </c>
      <c r="F12" s="100">
        <v>695</v>
      </c>
      <c r="G12" s="163">
        <f t="shared" si="0"/>
        <v>35.5</v>
      </c>
      <c r="H12" s="164">
        <f t="shared" si="1"/>
        <v>62.549999999999955</v>
      </c>
      <c r="I12" s="165">
        <f t="shared" si="2"/>
        <v>98.049999999999955</v>
      </c>
      <c r="J12" s="172">
        <f t="shared" si="3"/>
        <v>0.15503201834137079</v>
      </c>
    </row>
    <row r="13" spans="1:13" ht="15.75" x14ac:dyDescent="0.25">
      <c r="A13" s="223" t="s">
        <v>339</v>
      </c>
      <c r="B13" s="309" t="s">
        <v>63</v>
      </c>
      <c r="C13" s="211" t="s">
        <v>98</v>
      </c>
      <c r="D13" s="219">
        <v>0.4</v>
      </c>
      <c r="E13" s="100">
        <v>773.5</v>
      </c>
      <c r="F13" s="100">
        <v>850</v>
      </c>
      <c r="G13" s="163">
        <f t="shared" si="0"/>
        <v>35.5</v>
      </c>
      <c r="H13" s="164">
        <f t="shared" si="1"/>
        <v>76.5</v>
      </c>
      <c r="I13" s="165">
        <f t="shared" si="2"/>
        <v>112</v>
      </c>
      <c r="J13" s="172">
        <f t="shared" si="3"/>
        <v>0.14479638009049775</v>
      </c>
    </row>
    <row r="14" spans="1:13" ht="15.75" x14ac:dyDescent="0.25">
      <c r="A14" s="223" t="s">
        <v>364</v>
      </c>
      <c r="B14" s="309" t="s">
        <v>109</v>
      </c>
      <c r="C14" s="211" t="s">
        <v>99</v>
      </c>
      <c r="D14" s="166">
        <v>1</v>
      </c>
      <c r="E14" s="100">
        <v>429.52</v>
      </c>
      <c r="F14" s="100">
        <v>472</v>
      </c>
      <c r="G14" s="163">
        <f t="shared" si="0"/>
        <v>88.75</v>
      </c>
      <c r="H14" s="164">
        <f t="shared" si="1"/>
        <v>42.480000000000018</v>
      </c>
      <c r="I14" s="165">
        <f t="shared" si="2"/>
        <v>131.23000000000002</v>
      </c>
      <c r="J14" s="172">
        <f t="shared" si="3"/>
        <v>0.30552710001862549</v>
      </c>
    </row>
    <row r="15" spans="1:13" ht="15.75" x14ac:dyDescent="0.25">
      <c r="A15" s="222"/>
      <c r="B15" s="309" t="s">
        <v>177</v>
      </c>
      <c r="C15" s="211" t="s">
        <v>100</v>
      </c>
      <c r="D15" s="166">
        <v>0.1</v>
      </c>
      <c r="E15" s="100">
        <v>70.069999999999993</v>
      </c>
      <c r="F15" s="100">
        <v>77</v>
      </c>
      <c r="G15" s="163">
        <f t="shared" si="0"/>
        <v>8.875</v>
      </c>
      <c r="H15" s="164">
        <f t="shared" si="1"/>
        <v>6.9300000000000068</v>
      </c>
      <c r="I15" s="165">
        <f t="shared" si="2"/>
        <v>15.805000000000007</v>
      </c>
      <c r="J15" s="172">
        <f t="shared" si="3"/>
        <v>0.22556015413158281</v>
      </c>
    </row>
    <row r="16" spans="1:13" ht="15.75" x14ac:dyDescent="0.25">
      <c r="A16" s="222"/>
      <c r="B16" s="309" t="s">
        <v>64</v>
      </c>
      <c r="C16" s="211" t="s">
        <v>101</v>
      </c>
      <c r="D16" s="166">
        <v>0.3</v>
      </c>
      <c r="E16" s="100">
        <v>295.75</v>
      </c>
      <c r="F16" s="100">
        <v>325</v>
      </c>
      <c r="G16" s="163">
        <f t="shared" si="0"/>
        <v>26.625</v>
      </c>
      <c r="H16" s="164">
        <f t="shared" si="1"/>
        <v>29.25</v>
      </c>
      <c r="I16" s="165">
        <f t="shared" si="2"/>
        <v>55.875</v>
      </c>
      <c r="J16" s="172">
        <f t="shared" si="3"/>
        <v>0.18892645815722739</v>
      </c>
    </row>
    <row r="17" spans="1:10" ht="15.75" x14ac:dyDescent="0.25">
      <c r="A17" s="222"/>
      <c r="B17" s="309" t="s">
        <v>65</v>
      </c>
      <c r="C17" s="211" t="s">
        <v>29</v>
      </c>
      <c r="D17" s="166">
        <v>0.4</v>
      </c>
      <c r="E17" s="100">
        <v>841.75</v>
      </c>
      <c r="F17" s="100">
        <v>925</v>
      </c>
      <c r="G17" s="163">
        <f t="shared" si="0"/>
        <v>35.5</v>
      </c>
      <c r="H17" s="164">
        <f t="shared" si="1"/>
        <v>83.25</v>
      </c>
      <c r="I17" s="165">
        <f t="shared" si="2"/>
        <v>118.75</v>
      </c>
      <c r="J17" s="172">
        <f t="shared" si="3"/>
        <v>0.14107514107514108</v>
      </c>
    </row>
    <row r="18" spans="1:10" ht="15.75" x14ac:dyDescent="0.25">
      <c r="A18" s="223" t="s">
        <v>365</v>
      </c>
      <c r="B18" s="309" t="s">
        <v>193</v>
      </c>
      <c r="C18" s="211" t="s">
        <v>366</v>
      </c>
      <c r="D18" s="166">
        <v>0.8</v>
      </c>
      <c r="E18" s="101">
        <v>3139.5</v>
      </c>
      <c r="F18" s="101">
        <v>3450</v>
      </c>
      <c r="G18" s="163">
        <f t="shared" si="0"/>
        <v>71</v>
      </c>
      <c r="H18" s="164">
        <f t="shared" si="1"/>
        <v>310.5</v>
      </c>
      <c r="I18" s="165">
        <f t="shared" si="2"/>
        <v>381.5</v>
      </c>
      <c r="J18" s="172">
        <f t="shared" si="3"/>
        <v>0.12151616499442586</v>
      </c>
    </row>
    <row r="19" spans="1:10" ht="15.75" x14ac:dyDescent="0.25">
      <c r="A19" s="222"/>
      <c r="B19" s="309" t="s">
        <v>18</v>
      </c>
      <c r="C19" s="211" t="s">
        <v>367</v>
      </c>
      <c r="D19" s="166">
        <v>1</v>
      </c>
      <c r="E19" s="100">
        <v>796.25</v>
      </c>
      <c r="F19" s="100">
        <v>875</v>
      </c>
      <c r="G19" s="163">
        <f t="shared" si="0"/>
        <v>88.75</v>
      </c>
      <c r="H19" s="164">
        <f t="shared" si="1"/>
        <v>78.75</v>
      </c>
      <c r="I19" s="165">
        <f t="shared" si="2"/>
        <v>167.5</v>
      </c>
      <c r="J19" s="172">
        <f t="shared" si="3"/>
        <v>0.21036106750392464</v>
      </c>
    </row>
    <row r="20" spans="1:10" ht="15.75" x14ac:dyDescent="0.25">
      <c r="A20" s="223" t="s">
        <v>368</v>
      </c>
      <c r="B20" s="309" t="s">
        <v>195</v>
      </c>
      <c r="C20" s="211" t="s">
        <v>369</v>
      </c>
      <c r="D20" s="166">
        <v>0.8</v>
      </c>
      <c r="E20" s="101">
        <v>4891.25</v>
      </c>
      <c r="F20" s="101">
        <v>5375</v>
      </c>
      <c r="G20" s="163">
        <f t="shared" si="0"/>
        <v>71</v>
      </c>
      <c r="H20" s="164">
        <f t="shared" si="1"/>
        <v>483.75</v>
      </c>
      <c r="I20" s="165">
        <f t="shared" si="2"/>
        <v>554.75</v>
      </c>
      <c r="J20" s="172">
        <f t="shared" si="3"/>
        <v>0.11341681574239713</v>
      </c>
    </row>
    <row r="21" spans="1:10" ht="15.75" x14ac:dyDescent="0.25">
      <c r="A21" s="223" t="s">
        <v>365</v>
      </c>
      <c r="B21" s="309" t="s">
        <v>370</v>
      </c>
      <c r="C21" s="211" t="s">
        <v>371</v>
      </c>
      <c r="D21" s="166">
        <v>0.8</v>
      </c>
      <c r="E21" s="101">
        <v>2816.45</v>
      </c>
      <c r="F21" s="101">
        <v>3095</v>
      </c>
      <c r="G21" s="163">
        <f t="shared" si="0"/>
        <v>71</v>
      </c>
      <c r="H21" s="164">
        <f t="shared" si="1"/>
        <v>278.55000000000018</v>
      </c>
      <c r="I21" s="165">
        <f t="shared" si="2"/>
        <v>349.55000000000018</v>
      </c>
      <c r="J21" s="172">
        <f t="shared" si="3"/>
        <v>0.12411013864971869</v>
      </c>
    </row>
    <row r="22" spans="1:10" ht="15.75" x14ac:dyDescent="0.25">
      <c r="A22" s="222"/>
      <c r="B22" s="309" t="s">
        <v>69</v>
      </c>
      <c r="C22" s="211" t="s">
        <v>87</v>
      </c>
      <c r="D22" s="166">
        <v>1.1000000000000001</v>
      </c>
      <c r="E22" s="100">
        <v>787.15</v>
      </c>
      <c r="F22" s="100">
        <v>865</v>
      </c>
      <c r="G22" s="163">
        <f t="shared" si="0"/>
        <v>97.625</v>
      </c>
      <c r="H22" s="164">
        <f t="shared" si="1"/>
        <v>77.850000000000023</v>
      </c>
      <c r="I22" s="165">
        <f t="shared" si="2"/>
        <v>175.47500000000002</v>
      </c>
      <c r="J22" s="172">
        <f t="shared" si="3"/>
        <v>0.22292447436956112</v>
      </c>
    </row>
    <row r="23" spans="1:10" ht="15.75" x14ac:dyDescent="0.25">
      <c r="A23" s="222"/>
      <c r="B23" s="309" t="s">
        <v>70</v>
      </c>
      <c r="C23" s="211" t="s">
        <v>102</v>
      </c>
      <c r="D23" s="166">
        <v>0.1</v>
      </c>
      <c r="E23" s="100">
        <v>113.75</v>
      </c>
      <c r="F23" s="100">
        <v>125</v>
      </c>
      <c r="G23" s="163">
        <f t="shared" si="0"/>
        <v>8.875</v>
      </c>
      <c r="H23" s="164">
        <f t="shared" si="1"/>
        <v>11.25</v>
      </c>
      <c r="I23" s="165">
        <f t="shared" si="2"/>
        <v>20.125</v>
      </c>
      <c r="J23" s="172">
        <f t="shared" si="3"/>
        <v>0.17692307692307693</v>
      </c>
    </row>
    <row r="24" spans="1:10" ht="15.75" x14ac:dyDescent="0.25">
      <c r="A24" s="223" t="s">
        <v>365</v>
      </c>
      <c r="B24" s="309" t="s">
        <v>89</v>
      </c>
      <c r="C24" s="211" t="s">
        <v>103</v>
      </c>
      <c r="D24" s="166">
        <v>0.8</v>
      </c>
      <c r="E24" s="101">
        <v>2684.5</v>
      </c>
      <c r="F24" s="101">
        <v>2950</v>
      </c>
      <c r="G24" s="163">
        <f t="shared" si="0"/>
        <v>71</v>
      </c>
      <c r="H24" s="164">
        <f t="shared" si="1"/>
        <v>265.5</v>
      </c>
      <c r="I24" s="165">
        <f t="shared" si="2"/>
        <v>336.5</v>
      </c>
      <c r="J24" s="172">
        <f t="shared" si="3"/>
        <v>0.12534922704414231</v>
      </c>
    </row>
    <row r="25" spans="1:10" ht="15.75" x14ac:dyDescent="0.25">
      <c r="A25" s="222"/>
      <c r="B25" s="309" t="s">
        <v>90</v>
      </c>
      <c r="C25" s="211" t="s">
        <v>103</v>
      </c>
      <c r="D25" s="166">
        <v>0.8</v>
      </c>
      <c r="E25" s="101">
        <v>2725.45</v>
      </c>
      <c r="F25" s="101">
        <v>2995</v>
      </c>
      <c r="G25" s="163">
        <f t="shared" si="0"/>
        <v>71</v>
      </c>
      <c r="H25" s="164">
        <f t="shared" si="1"/>
        <v>269.55000000000018</v>
      </c>
      <c r="I25" s="165">
        <f t="shared" si="2"/>
        <v>340.55000000000018</v>
      </c>
      <c r="J25" s="172">
        <f t="shared" si="3"/>
        <v>0.12495184281494806</v>
      </c>
    </row>
    <row r="26" spans="1:10" ht="15.75" x14ac:dyDescent="0.25">
      <c r="A26" s="222"/>
      <c r="B26" s="309" t="s">
        <v>91</v>
      </c>
      <c r="C26" s="211" t="s">
        <v>104</v>
      </c>
      <c r="D26" s="166">
        <v>0.1</v>
      </c>
      <c r="E26" s="100">
        <v>295.75</v>
      </c>
      <c r="F26" s="100">
        <v>325</v>
      </c>
      <c r="G26" s="163">
        <f t="shared" si="0"/>
        <v>8.875</v>
      </c>
      <c r="H26" s="164">
        <f t="shared" si="1"/>
        <v>29.25</v>
      </c>
      <c r="I26" s="165">
        <f t="shared" si="2"/>
        <v>38.125</v>
      </c>
      <c r="J26" s="172">
        <f t="shared" si="3"/>
        <v>0.12890955198647505</v>
      </c>
    </row>
    <row r="27" spans="1:10" ht="15.75" x14ac:dyDescent="0.25">
      <c r="A27" s="222"/>
      <c r="B27" s="309" t="s">
        <v>92</v>
      </c>
      <c r="C27" s="99" t="s">
        <v>374</v>
      </c>
      <c r="D27" s="166">
        <v>0.8</v>
      </c>
      <c r="E27" s="101">
        <v>3048.5</v>
      </c>
      <c r="F27" s="101">
        <v>3350</v>
      </c>
      <c r="G27" s="163">
        <f t="shared" si="0"/>
        <v>71</v>
      </c>
      <c r="H27" s="164">
        <f t="shared" si="1"/>
        <v>301.5</v>
      </c>
      <c r="I27" s="165">
        <f t="shared" si="2"/>
        <v>372.5</v>
      </c>
      <c r="J27" s="172">
        <f t="shared" si="3"/>
        <v>0.12219124159422667</v>
      </c>
    </row>
    <row r="28" spans="1:10" ht="15.75" x14ac:dyDescent="0.25">
      <c r="A28" s="222"/>
      <c r="B28" s="309" t="s">
        <v>72</v>
      </c>
      <c r="C28" s="211" t="s">
        <v>105</v>
      </c>
      <c r="D28" s="166">
        <v>0.1</v>
      </c>
      <c r="E28" s="100">
        <v>591.5</v>
      </c>
      <c r="F28" s="100">
        <v>650</v>
      </c>
      <c r="G28" s="163">
        <f t="shared" si="0"/>
        <v>8.875</v>
      </c>
      <c r="H28" s="164">
        <f t="shared" si="1"/>
        <v>58.5</v>
      </c>
      <c r="I28" s="165">
        <f t="shared" si="2"/>
        <v>67.375</v>
      </c>
      <c r="J28" s="172">
        <f t="shared" si="3"/>
        <v>0.11390532544378698</v>
      </c>
    </row>
    <row r="29" spans="1:10" ht="15.75" x14ac:dyDescent="0.25">
      <c r="A29" s="223" t="s">
        <v>350</v>
      </c>
      <c r="B29" s="309" t="s">
        <v>93</v>
      </c>
      <c r="C29" s="211" t="s">
        <v>164</v>
      </c>
      <c r="D29" s="166">
        <v>0.3</v>
      </c>
      <c r="E29" s="100">
        <v>159.25</v>
      </c>
      <c r="F29" s="100">
        <v>175</v>
      </c>
      <c r="G29" s="163">
        <f t="shared" si="0"/>
        <v>26.625</v>
      </c>
      <c r="H29" s="164">
        <f t="shared" si="1"/>
        <v>15.75</v>
      </c>
      <c r="I29" s="165">
        <f t="shared" si="2"/>
        <v>42.375</v>
      </c>
      <c r="J29" s="172">
        <f t="shared" si="3"/>
        <v>0.26609105180533754</v>
      </c>
    </row>
    <row r="30" spans="1:10" ht="15.75" x14ac:dyDescent="0.25">
      <c r="A30" s="223" t="s">
        <v>351</v>
      </c>
      <c r="B30" s="309" t="s">
        <v>93</v>
      </c>
      <c r="C30" s="211" t="s">
        <v>164</v>
      </c>
      <c r="D30" s="166">
        <v>0.3</v>
      </c>
      <c r="E30" s="100">
        <v>227.5</v>
      </c>
      <c r="F30" s="100">
        <v>250</v>
      </c>
      <c r="G30" s="163">
        <f t="shared" si="0"/>
        <v>26.625</v>
      </c>
      <c r="H30" s="164">
        <f t="shared" si="1"/>
        <v>22.5</v>
      </c>
      <c r="I30" s="165">
        <f t="shared" si="2"/>
        <v>49.125</v>
      </c>
      <c r="J30" s="172">
        <f t="shared" si="3"/>
        <v>0.21593406593406594</v>
      </c>
    </row>
    <row r="31" spans="1:10" ht="15.75" x14ac:dyDescent="0.25">
      <c r="A31" s="222"/>
      <c r="B31" s="309" t="s">
        <v>111</v>
      </c>
      <c r="C31" s="211" t="s">
        <v>106</v>
      </c>
      <c r="D31" s="166">
        <v>1.2</v>
      </c>
      <c r="E31" s="101">
        <v>1360.45</v>
      </c>
      <c r="F31" s="101">
        <v>1495</v>
      </c>
      <c r="G31" s="163">
        <f t="shared" si="0"/>
        <v>106.5</v>
      </c>
      <c r="H31" s="164">
        <f t="shared" si="1"/>
        <v>134.54999999999995</v>
      </c>
      <c r="I31" s="165">
        <f t="shared" si="2"/>
        <v>241.04999999999995</v>
      </c>
      <c r="J31" s="172">
        <f t="shared" si="3"/>
        <v>0.17718401999338451</v>
      </c>
    </row>
    <row r="32" spans="1:10" ht="15.75" x14ac:dyDescent="0.25">
      <c r="A32" s="222"/>
      <c r="B32" s="309" t="s">
        <v>94</v>
      </c>
      <c r="C32" s="211" t="s">
        <v>107</v>
      </c>
      <c r="D32" s="166">
        <v>1</v>
      </c>
      <c r="E32" s="100">
        <v>204.75</v>
      </c>
      <c r="F32" s="100">
        <v>225</v>
      </c>
      <c r="G32" s="163">
        <f t="shared" si="0"/>
        <v>88.75</v>
      </c>
      <c r="H32" s="164">
        <f t="shared" si="1"/>
        <v>20.25</v>
      </c>
      <c r="I32" s="165">
        <f t="shared" si="2"/>
        <v>109</v>
      </c>
      <c r="J32" s="172">
        <f t="shared" si="3"/>
        <v>0.53235653235653235</v>
      </c>
    </row>
    <row r="33" spans="1:10" ht="15.75" x14ac:dyDescent="0.25">
      <c r="A33" s="223" t="s">
        <v>372</v>
      </c>
      <c r="B33" s="309" t="s">
        <v>23</v>
      </c>
      <c r="C33" s="211" t="s">
        <v>98</v>
      </c>
      <c r="D33" s="166">
        <v>0.4</v>
      </c>
      <c r="E33" s="100">
        <v>450.45</v>
      </c>
      <c r="F33" s="100">
        <v>495</v>
      </c>
      <c r="G33" s="163">
        <f t="shared" ref="G33:G39" si="4">(D33*$M$7)*$M$8</f>
        <v>35.5</v>
      </c>
      <c r="H33" s="164">
        <f t="shared" ref="H33:H39" si="5">F33-E33</f>
        <v>44.550000000000011</v>
      </c>
      <c r="I33" s="165">
        <f t="shared" ref="I33:I39" si="6">G33+H33</f>
        <v>80.050000000000011</v>
      </c>
      <c r="J33" s="172">
        <f t="shared" ref="J33:J39" si="7">I33/E33</f>
        <v>0.17771117771117775</v>
      </c>
    </row>
    <row r="34" spans="1:10" ht="15.75" x14ac:dyDescent="0.25">
      <c r="A34" s="223" t="s">
        <v>373</v>
      </c>
      <c r="B34" s="309" t="s">
        <v>23</v>
      </c>
      <c r="C34" s="211" t="s">
        <v>98</v>
      </c>
      <c r="D34" s="166">
        <v>0.4</v>
      </c>
      <c r="E34" s="100">
        <v>523.25</v>
      </c>
      <c r="F34" s="100">
        <v>575</v>
      </c>
      <c r="G34" s="163">
        <f t="shared" si="4"/>
        <v>35.5</v>
      </c>
      <c r="H34" s="164">
        <f t="shared" si="5"/>
        <v>51.75</v>
      </c>
      <c r="I34" s="165">
        <f t="shared" si="6"/>
        <v>87.25</v>
      </c>
      <c r="J34" s="172">
        <f t="shared" si="7"/>
        <v>0.16674629718107978</v>
      </c>
    </row>
    <row r="35" spans="1:10" ht="15.75" x14ac:dyDescent="0.25">
      <c r="A35" s="223" t="s">
        <v>338</v>
      </c>
      <c r="B35" s="309" t="s">
        <v>95</v>
      </c>
      <c r="C35" s="211" t="s">
        <v>356</v>
      </c>
      <c r="D35" s="166">
        <v>0.4</v>
      </c>
      <c r="E35" s="100">
        <v>773.5</v>
      </c>
      <c r="F35" s="100">
        <v>850</v>
      </c>
      <c r="G35" s="163">
        <f t="shared" si="4"/>
        <v>35.5</v>
      </c>
      <c r="H35" s="164">
        <f t="shared" si="5"/>
        <v>76.5</v>
      </c>
      <c r="I35" s="165">
        <f t="shared" si="6"/>
        <v>112</v>
      </c>
      <c r="J35" s="172">
        <f t="shared" si="7"/>
        <v>0.14479638009049775</v>
      </c>
    </row>
    <row r="36" spans="1:10" ht="15.75" x14ac:dyDescent="0.25">
      <c r="A36" s="223" t="s">
        <v>339</v>
      </c>
      <c r="B36" s="309" t="s">
        <v>95</v>
      </c>
      <c r="C36" s="211" t="s">
        <v>356</v>
      </c>
      <c r="D36" s="166">
        <v>0.4</v>
      </c>
      <c r="E36" s="100">
        <v>773.5</v>
      </c>
      <c r="F36" s="100">
        <v>850</v>
      </c>
      <c r="G36" s="163">
        <f t="shared" si="4"/>
        <v>35.5</v>
      </c>
      <c r="H36" s="164">
        <f t="shared" si="5"/>
        <v>76.5</v>
      </c>
      <c r="I36" s="165">
        <f t="shared" si="6"/>
        <v>112</v>
      </c>
      <c r="J36" s="172">
        <f t="shared" si="7"/>
        <v>0.14479638009049775</v>
      </c>
    </row>
    <row r="37" spans="1:10" ht="15.75" x14ac:dyDescent="0.25">
      <c r="A37" s="223" t="s">
        <v>338</v>
      </c>
      <c r="B37" s="309" t="s">
        <v>96</v>
      </c>
      <c r="C37" s="211" t="s">
        <v>356</v>
      </c>
      <c r="D37" s="166">
        <v>0.4</v>
      </c>
      <c r="E37" s="100">
        <v>682.5</v>
      </c>
      <c r="F37" s="100">
        <v>750</v>
      </c>
      <c r="G37" s="163">
        <f t="shared" si="4"/>
        <v>35.5</v>
      </c>
      <c r="H37" s="164">
        <f t="shared" si="5"/>
        <v>67.5</v>
      </c>
      <c r="I37" s="165">
        <f t="shared" si="6"/>
        <v>103</v>
      </c>
      <c r="J37" s="172">
        <f t="shared" si="7"/>
        <v>0.15091575091575091</v>
      </c>
    </row>
    <row r="38" spans="1:10" ht="15.75" x14ac:dyDescent="0.25">
      <c r="A38" s="223" t="s">
        <v>339</v>
      </c>
      <c r="B38" s="309" t="s">
        <v>96</v>
      </c>
      <c r="C38" s="211" t="s">
        <v>356</v>
      </c>
      <c r="D38" s="166">
        <v>0.4</v>
      </c>
      <c r="E38" s="100">
        <v>814.45</v>
      </c>
      <c r="F38" s="100">
        <v>895</v>
      </c>
      <c r="G38" s="163">
        <f t="shared" si="4"/>
        <v>35.5</v>
      </c>
      <c r="H38" s="164">
        <f t="shared" si="5"/>
        <v>80.549999999999955</v>
      </c>
      <c r="I38" s="165">
        <f t="shared" si="6"/>
        <v>116.04999999999995</v>
      </c>
      <c r="J38" s="172">
        <f t="shared" si="7"/>
        <v>0.14248879612008097</v>
      </c>
    </row>
    <row r="39" spans="1:10" ht="16.5" thickBot="1" x14ac:dyDescent="0.3">
      <c r="A39" s="224"/>
      <c r="B39" s="310" t="s">
        <v>110</v>
      </c>
      <c r="C39" s="214" t="s">
        <v>108</v>
      </c>
      <c r="D39" s="173">
        <v>0.4</v>
      </c>
      <c r="E39" s="174">
        <v>1178.45</v>
      </c>
      <c r="F39" s="174">
        <v>1295</v>
      </c>
      <c r="G39" s="175">
        <f t="shared" si="4"/>
        <v>35.5</v>
      </c>
      <c r="H39" s="176">
        <f t="shared" si="5"/>
        <v>116.54999999999995</v>
      </c>
      <c r="I39" s="177">
        <f t="shared" si="6"/>
        <v>152.04999999999995</v>
      </c>
      <c r="J39" s="178">
        <f t="shared" si="7"/>
        <v>0.12902541473970042</v>
      </c>
    </row>
    <row r="40" spans="1:10" x14ac:dyDescent="0.25">
      <c r="A40" s="218"/>
    </row>
  </sheetData>
  <sortState xmlns:xlrd2="http://schemas.microsoft.com/office/spreadsheetml/2017/richdata2" ref="B3:J32">
    <sortCondition descending="1" sortBy="cellColor" ref="B3:B32" dxfId="0"/>
  </sortState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AE70-CBB4-4B40-9E73-7D3250AB8D0B}">
  <dimension ref="A1:L21"/>
  <sheetViews>
    <sheetView workbookViewId="0">
      <selection activeCell="B12" sqref="B12"/>
    </sheetView>
  </sheetViews>
  <sheetFormatPr defaultRowHeight="15" x14ac:dyDescent="0.25"/>
  <cols>
    <col min="1" max="1" width="9.140625" style="21"/>
    <col min="2" max="2" width="41.140625" style="20" bestFit="1" customWidth="1"/>
    <col min="3" max="3" width="10.7109375" bestFit="1" customWidth="1"/>
    <col min="6" max="6" width="10.7109375" customWidth="1"/>
    <col min="8" max="8" width="12" customWidth="1"/>
    <col min="11" max="11" width="21.42578125" bestFit="1" customWidth="1"/>
  </cols>
  <sheetData>
    <row r="1" spans="1:12" ht="24" thickBot="1" x14ac:dyDescent="0.4">
      <c r="A1" s="337" t="s">
        <v>169</v>
      </c>
      <c r="B1" s="337"/>
      <c r="C1" s="337"/>
      <c r="D1" s="337"/>
      <c r="E1" s="337"/>
      <c r="F1" s="337"/>
      <c r="G1" s="337"/>
      <c r="H1" s="337"/>
      <c r="I1" s="337"/>
    </row>
    <row r="2" spans="1:12" ht="60.75" thickBot="1" x14ac:dyDescent="0.3">
      <c r="A2" s="6" t="s">
        <v>0</v>
      </c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10" t="s">
        <v>8</v>
      </c>
    </row>
    <row r="3" spans="1:12" ht="15.75" x14ac:dyDescent="0.25">
      <c r="A3" s="311" t="s">
        <v>60</v>
      </c>
      <c r="B3" s="203" t="s">
        <v>379</v>
      </c>
      <c r="C3" s="192">
        <v>0.3</v>
      </c>
      <c r="D3" s="244">
        <v>268.45</v>
      </c>
      <c r="E3" s="244">
        <v>295</v>
      </c>
      <c r="F3" s="238">
        <f>(C3*$L$7)*$L$8</f>
        <v>26.625</v>
      </c>
      <c r="G3" s="229">
        <f t="shared" ref="G3:G5" si="0">E3-D3</f>
        <v>26.550000000000011</v>
      </c>
      <c r="H3" s="239">
        <f t="shared" ref="H3:H5" si="1">F3+G3</f>
        <v>53.175000000000011</v>
      </c>
      <c r="I3" s="197">
        <f t="shared" ref="I3:I5" si="2">H3/D3</f>
        <v>0.1980815794375117</v>
      </c>
    </row>
    <row r="4" spans="1:12" ht="15.75" x14ac:dyDescent="0.25">
      <c r="A4" s="245" t="s">
        <v>375</v>
      </c>
      <c r="B4" s="246" t="s">
        <v>501</v>
      </c>
      <c r="C4" s="182">
        <v>0.3</v>
      </c>
      <c r="D4" s="191">
        <v>268.45</v>
      </c>
      <c r="E4" s="191">
        <v>295</v>
      </c>
      <c r="F4" s="240">
        <f>(C4*$L$7)*$L$8</f>
        <v>26.625</v>
      </c>
      <c r="G4" s="226">
        <f t="shared" si="0"/>
        <v>26.550000000000011</v>
      </c>
      <c r="H4" s="227">
        <f t="shared" si="1"/>
        <v>53.175000000000011</v>
      </c>
      <c r="I4" s="199">
        <f t="shared" si="2"/>
        <v>0.1980815794375117</v>
      </c>
    </row>
    <row r="5" spans="1:12" ht="16.5" thickBot="1" x14ac:dyDescent="0.3">
      <c r="A5" s="312" t="s">
        <v>115</v>
      </c>
      <c r="B5" s="207" t="s">
        <v>380</v>
      </c>
      <c r="C5" s="200">
        <v>0.3</v>
      </c>
      <c r="D5" s="201">
        <v>341.25</v>
      </c>
      <c r="E5" s="201">
        <v>375</v>
      </c>
      <c r="F5" s="241">
        <f>(C5*$L$7)*$L$8</f>
        <v>26.625</v>
      </c>
      <c r="G5" s="231">
        <f t="shared" si="0"/>
        <v>33.75</v>
      </c>
      <c r="H5" s="242">
        <f t="shared" si="1"/>
        <v>60.375</v>
      </c>
      <c r="I5" s="243">
        <f t="shared" si="2"/>
        <v>0.17692307692307693</v>
      </c>
    </row>
    <row r="6" spans="1:12" ht="16.5" thickBot="1" x14ac:dyDescent="0.3">
      <c r="A6" s="247" t="s">
        <v>20</v>
      </c>
      <c r="B6" s="248" t="s">
        <v>384</v>
      </c>
      <c r="C6" s="251">
        <v>0.1</v>
      </c>
      <c r="D6" s="365" t="s">
        <v>53</v>
      </c>
      <c r="E6" s="366"/>
      <c r="F6" s="366"/>
      <c r="G6" s="366"/>
      <c r="H6" s="366"/>
      <c r="I6" s="367"/>
    </row>
    <row r="7" spans="1:12" ht="16.5" thickBot="1" x14ac:dyDescent="0.3">
      <c r="A7" s="249" t="s">
        <v>382</v>
      </c>
      <c r="B7" s="250" t="s">
        <v>383</v>
      </c>
      <c r="C7" s="251">
        <v>0.1</v>
      </c>
      <c r="D7" s="368"/>
      <c r="E7" s="369"/>
      <c r="F7" s="369"/>
      <c r="G7" s="369"/>
      <c r="H7" s="369"/>
      <c r="I7" s="370"/>
      <c r="K7" s="1" t="s">
        <v>9</v>
      </c>
      <c r="L7" s="2">
        <v>125</v>
      </c>
    </row>
    <row r="8" spans="1:12" ht="16.5" thickBot="1" x14ac:dyDescent="0.3">
      <c r="A8" s="249" t="s">
        <v>128</v>
      </c>
      <c r="B8" s="250" t="s">
        <v>381</v>
      </c>
      <c r="C8" s="251">
        <v>0.1</v>
      </c>
      <c r="D8" s="368"/>
      <c r="E8" s="369"/>
      <c r="F8" s="369"/>
      <c r="G8" s="369"/>
      <c r="H8" s="369"/>
      <c r="I8" s="370"/>
      <c r="K8" s="3" t="s">
        <v>10</v>
      </c>
      <c r="L8" s="4">
        <v>0.71</v>
      </c>
    </row>
    <row r="9" spans="1:12" ht="16.5" thickBot="1" x14ac:dyDescent="0.3">
      <c r="A9" s="249" t="s">
        <v>20</v>
      </c>
      <c r="B9" s="250" t="s">
        <v>129</v>
      </c>
      <c r="C9" s="251">
        <v>0.1</v>
      </c>
      <c r="D9" s="371"/>
      <c r="E9" s="372"/>
      <c r="F9" s="372"/>
      <c r="G9" s="372"/>
      <c r="H9" s="372"/>
      <c r="I9" s="373"/>
    </row>
    <row r="10" spans="1:12" ht="15.75" x14ac:dyDescent="0.25">
      <c r="A10" s="313" t="s">
        <v>376</v>
      </c>
      <c r="B10" s="220" t="s">
        <v>377</v>
      </c>
      <c r="C10" s="167">
        <v>0.1</v>
      </c>
      <c r="D10" s="139">
        <v>177.45</v>
      </c>
      <c r="E10" s="139">
        <v>195</v>
      </c>
      <c r="F10" s="228">
        <f t="shared" ref="F10:F21" si="3">(C10*$L$7)*$L$8</f>
        <v>8.875</v>
      </c>
      <c r="G10" s="232">
        <f t="shared" ref="G10:G21" si="4">E10-D10</f>
        <v>17.550000000000011</v>
      </c>
      <c r="H10" s="235">
        <f t="shared" ref="H10:H21" si="5">F10+G10</f>
        <v>26.425000000000011</v>
      </c>
      <c r="I10" s="171">
        <f t="shared" ref="I10:I21" si="6">H10/D10</f>
        <v>0.1489151873767259</v>
      </c>
    </row>
    <row r="11" spans="1:12" ht="15.75" x14ac:dyDescent="0.25">
      <c r="A11" s="314" t="s">
        <v>134</v>
      </c>
      <c r="B11" s="211" t="s">
        <v>135</v>
      </c>
      <c r="C11" s="166">
        <v>0.1</v>
      </c>
      <c r="D11" s="100">
        <v>159.25</v>
      </c>
      <c r="E11" s="100">
        <v>175</v>
      </c>
      <c r="F11" s="225">
        <f t="shared" si="3"/>
        <v>8.875</v>
      </c>
      <c r="G11" s="233">
        <f t="shared" si="4"/>
        <v>15.75</v>
      </c>
      <c r="H11" s="236">
        <f t="shared" si="5"/>
        <v>24.625</v>
      </c>
      <c r="I11" s="172">
        <f t="shared" si="6"/>
        <v>0.15463108320251179</v>
      </c>
    </row>
    <row r="12" spans="1:12" ht="15.75" x14ac:dyDescent="0.25">
      <c r="A12" s="314" t="s">
        <v>13</v>
      </c>
      <c r="B12" s="211" t="s">
        <v>77</v>
      </c>
      <c r="C12" s="166">
        <v>0.1</v>
      </c>
      <c r="D12" s="100">
        <v>227.5</v>
      </c>
      <c r="E12" s="100">
        <v>250</v>
      </c>
      <c r="F12" s="225">
        <f t="shared" si="3"/>
        <v>8.875</v>
      </c>
      <c r="G12" s="233">
        <f t="shared" si="4"/>
        <v>22.5</v>
      </c>
      <c r="H12" s="236">
        <f t="shared" si="5"/>
        <v>31.375</v>
      </c>
      <c r="I12" s="172">
        <f t="shared" si="6"/>
        <v>0.13791208791208792</v>
      </c>
    </row>
    <row r="13" spans="1:12" ht="15.75" x14ac:dyDescent="0.25">
      <c r="A13" s="314" t="s">
        <v>116</v>
      </c>
      <c r="B13" s="211" t="s">
        <v>204</v>
      </c>
      <c r="C13" s="166">
        <v>0.1</v>
      </c>
      <c r="D13" s="100">
        <v>136.5</v>
      </c>
      <c r="E13" s="100">
        <v>150</v>
      </c>
      <c r="F13" s="225">
        <f t="shared" si="3"/>
        <v>8.875</v>
      </c>
      <c r="G13" s="233">
        <f t="shared" si="4"/>
        <v>13.5</v>
      </c>
      <c r="H13" s="236">
        <f t="shared" si="5"/>
        <v>22.375</v>
      </c>
      <c r="I13" s="172">
        <f t="shared" si="6"/>
        <v>0.16391941391941392</v>
      </c>
    </row>
    <row r="14" spans="1:12" ht="15.75" x14ac:dyDescent="0.25">
      <c r="A14" s="314" t="s">
        <v>130</v>
      </c>
      <c r="B14" s="211" t="s">
        <v>132</v>
      </c>
      <c r="C14" s="166">
        <v>0.1</v>
      </c>
      <c r="D14" s="100">
        <v>50.05</v>
      </c>
      <c r="E14" s="100">
        <v>55</v>
      </c>
      <c r="F14" s="225">
        <f t="shared" si="3"/>
        <v>8.875</v>
      </c>
      <c r="G14" s="233">
        <f t="shared" si="4"/>
        <v>4.9500000000000028</v>
      </c>
      <c r="H14" s="236">
        <f t="shared" si="5"/>
        <v>13.825000000000003</v>
      </c>
      <c r="I14" s="172">
        <f t="shared" si="6"/>
        <v>0.27622377622377631</v>
      </c>
    </row>
    <row r="15" spans="1:12" ht="15.75" x14ac:dyDescent="0.25">
      <c r="A15" s="314" t="s">
        <v>131</v>
      </c>
      <c r="B15" s="211" t="s">
        <v>133</v>
      </c>
      <c r="C15" s="166">
        <v>0.1</v>
      </c>
      <c r="D15" s="100">
        <v>141.05000000000001</v>
      </c>
      <c r="E15" s="100">
        <v>155</v>
      </c>
      <c r="F15" s="225">
        <f t="shared" si="3"/>
        <v>8.875</v>
      </c>
      <c r="G15" s="233">
        <f t="shared" si="4"/>
        <v>13.949999999999989</v>
      </c>
      <c r="H15" s="236">
        <f t="shared" si="5"/>
        <v>22.824999999999989</v>
      </c>
      <c r="I15" s="172">
        <f t="shared" si="6"/>
        <v>0.16182204891882301</v>
      </c>
    </row>
    <row r="16" spans="1:12" ht="15.75" x14ac:dyDescent="0.25">
      <c r="A16" s="314" t="s">
        <v>70</v>
      </c>
      <c r="B16" s="211" t="s">
        <v>102</v>
      </c>
      <c r="C16" s="166">
        <v>0.1</v>
      </c>
      <c r="D16" s="100">
        <v>113.75</v>
      </c>
      <c r="E16" s="100">
        <v>125</v>
      </c>
      <c r="F16" s="225">
        <f t="shared" si="3"/>
        <v>8.875</v>
      </c>
      <c r="G16" s="233">
        <f t="shared" si="4"/>
        <v>11.25</v>
      </c>
      <c r="H16" s="236">
        <f t="shared" si="5"/>
        <v>20.125</v>
      </c>
      <c r="I16" s="172">
        <f t="shared" si="6"/>
        <v>0.17692307692307693</v>
      </c>
    </row>
    <row r="17" spans="1:9" ht="15.75" x14ac:dyDescent="0.25">
      <c r="A17" s="314" t="s">
        <v>71</v>
      </c>
      <c r="B17" s="211" t="s">
        <v>88</v>
      </c>
      <c r="C17" s="166">
        <v>1</v>
      </c>
      <c r="D17" s="100">
        <v>245.7</v>
      </c>
      <c r="E17" s="100">
        <v>270</v>
      </c>
      <c r="F17" s="225">
        <f t="shared" si="3"/>
        <v>88.75</v>
      </c>
      <c r="G17" s="233">
        <f t="shared" si="4"/>
        <v>24.300000000000011</v>
      </c>
      <c r="H17" s="236">
        <f t="shared" si="5"/>
        <v>113.05000000000001</v>
      </c>
      <c r="I17" s="172">
        <f t="shared" si="6"/>
        <v>0.46011396011396016</v>
      </c>
    </row>
    <row r="18" spans="1:9" ht="15.75" x14ac:dyDescent="0.25">
      <c r="A18" s="314" t="s">
        <v>117</v>
      </c>
      <c r="B18" s="211" t="s">
        <v>121</v>
      </c>
      <c r="C18" s="166">
        <v>0.2</v>
      </c>
      <c r="D18" s="100">
        <v>318.5</v>
      </c>
      <c r="E18" s="100">
        <v>350</v>
      </c>
      <c r="F18" s="225">
        <f t="shared" si="3"/>
        <v>17.75</v>
      </c>
      <c r="G18" s="233">
        <f t="shared" si="4"/>
        <v>31.5</v>
      </c>
      <c r="H18" s="236">
        <f t="shared" si="5"/>
        <v>49.25</v>
      </c>
      <c r="I18" s="172">
        <f t="shared" si="6"/>
        <v>0.15463108320251179</v>
      </c>
    </row>
    <row r="19" spans="1:9" ht="15.75" x14ac:dyDescent="0.25">
      <c r="A19" s="314" t="s">
        <v>126</v>
      </c>
      <c r="B19" s="211" t="s">
        <v>378</v>
      </c>
      <c r="C19" s="166">
        <v>0.1</v>
      </c>
      <c r="D19" s="100">
        <v>159.25</v>
      </c>
      <c r="E19" s="100">
        <v>175</v>
      </c>
      <c r="F19" s="225">
        <f t="shared" si="3"/>
        <v>8.875</v>
      </c>
      <c r="G19" s="233">
        <f t="shared" si="4"/>
        <v>15.75</v>
      </c>
      <c r="H19" s="236">
        <f t="shared" si="5"/>
        <v>24.625</v>
      </c>
      <c r="I19" s="172">
        <f t="shared" si="6"/>
        <v>0.15463108320251179</v>
      </c>
    </row>
    <row r="20" spans="1:9" ht="15.75" x14ac:dyDescent="0.25">
      <c r="A20" s="314" t="s">
        <v>125</v>
      </c>
      <c r="B20" s="211" t="s">
        <v>124</v>
      </c>
      <c r="C20" s="166">
        <v>0.1</v>
      </c>
      <c r="D20" s="100">
        <v>68.25</v>
      </c>
      <c r="E20" s="100">
        <v>75</v>
      </c>
      <c r="F20" s="225">
        <f t="shared" si="3"/>
        <v>8.875</v>
      </c>
      <c r="G20" s="233">
        <f t="shared" si="4"/>
        <v>6.75</v>
      </c>
      <c r="H20" s="236">
        <f t="shared" si="5"/>
        <v>15.625</v>
      </c>
      <c r="I20" s="172">
        <f t="shared" si="6"/>
        <v>0.22893772893772893</v>
      </c>
    </row>
    <row r="21" spans="1:9" ht="16.5" thickBot="1" x14ac:dyDescent="0.3">
      <c r="A21" s="315" t="s">
        <v>119</v>
      </c>
      <c r="B21" s="214" t="s">
        <v>123</v>
      </c>
      <c r="C21" s="173">
        <v>0.1</v>
      </c>
      <c r="D21" s="142">
        <v>68.25</v>
      </c>
      <c r="E21" s="142">
        <v>75</v>
      </c>
      <c r="F21" s="230">
        <f t="shared" si="3"/>
        <v>8.875</v>
      </c>
      <c r="G21" s="234">
        <f t="shared" si="4"/>
        <v>6.75</v>
      </c>
      <c r="H21" s="237">
        <f t="shared" si="5"/>
        <v>15.625</v>
      </c>
      <c r="I21" s="178">
        <f t="shared" si="6"/>
        <v>0.22893772893772893</v>
      </c>
    </row>
  </sheetData>
  <sortState xmlns:xlrd2="http://schemas.microsoft.com/office/spreadsheetml/2017/richdata2" ref="A6:B10">
    <sortCondition ref="A6:A10"/>
  </sortState>
  <mergeCells count="2">
    <mergeCell ref="A1:I1"/>
    <mergeCell ref="D6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D0665-B3D6-46D6-BF8D-BF6B6924AA09}">
  <dimension ref="A1:M68"/>
  <sheetViews>
    <sheetView tabSelected="1" topLeftCell="A2" zoomScale="160" zoomScaleNormal="160" workbookViewId="0">
      <selection activeCell="K13" sqref="K13"/>
    </sheetView>
  </sheetViews>
  <sheetFormatPr defaultRowHeight="15" x14ac:dyDescent="0.25"/>
  <cols>
    <col min="1" max="1" width="12.5703125" customWidth="1"/>
    <col min="2" max="2" width="9.140625" style="32"/>
    <col min="3" max="3" width="51.42578125" bestFit="1" customWidth="1"/>
    <col min="4" max="4" width="5.85546875" style="5" customWidth="1"/>
    <col min="5" max="5" width="14.7109375" bestFit="1" customWidth="1"/>
    <col min="6" max="6" width="17" bestFit="1" customWidth="1"/>
    <col min="7" max="7" width="13" bestFit="1" customWidth="1"/>
    <col min="8" max="8" width="11" bestFit="1" customWidth="1"/>
    <col min="9" max="9" width="12" bestFit="1" customWidth="1"/>
    <col min="10" max="10" width="5" bestFit="1" customWidth="1"/>
    <col min="12" max="12" width="22.42578125" bestFit="1" customWidth="1"/>
  </cols>
  <sheetData>
    <row r="1" spans="1:13" ht="23.25" x14ac:dyDescent="0.35">
      <c r="A1" s="383" t="s">
        <v>171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3" s="37" customFormat="1" ht="48" customHeight="1" thickBot="1" x14ac:dyDescent="0.3">
      <c r="A2" s="38" t="s">
        <v>337</v>
      </c>
      <c r="B2" s="215" t="s">
        <v>0</v>
      </c>
      <c r="C2" s="215" t="s">
        <v>1</v>
      </c>
      <c r="D2" s="216" t="s">
        <v>2</v>
      </c>
      <c r="E2" s="183" t="s">
        <v>3</v>
      </c>
      <c r="F2" s="183" t="s">
        <v>4</v>
      </c>
      <c r="G2" s="183" t="s">
        <v>5</v>
      </c>
      <c r="H2" s="184" t="s">
        <v>6</v>
      </c>
      <c r="I2" s="184" t="s">
        <v>7</v>
      </c>
      <c r="J2" s="217" t="s">
        <v>8</v>
      </c>
    </row>
    <row r="3" spans="1:13" ht="15.75" x14ac:dyDescent="0.25">
      <c r="A3" s="265"/>
      <c r="B3" s="124" t="s">
        <v>59</v>
      </c>
      <c r="C3" s="160" t="s">
        <v>400</v>
      </c>
      <c r="D3" s="256">
        <v>2.2000000000000002</v>
      </c>
      <c r="E3" s="193">
        <v>1542.45</v>
      </c>
      <c r="F3" s="193">
        <v>1695</v>
      </c>
      <c r="G3" s="257">
        <f t="shared" ref="G3:G9" si="0">(D3*$M$5)*$M$6</f>
        <v>195.25</v>
      </c>
      <c r="H3" s="258">
        <f t="shared" ref="H3:H8" si="1">F3-E3</f>
        <v>152.54999999999995</v>
      </c>
      <c r="I3" s="259">
        <f t="shared" ref="I3:I8" si="2">G3+H3</f>
        <v>347.79999999999995</v>
      </c>
      <c r="J3" s="197">
        <f t="shared" ref="J3:J8" si="3">I3/E3</f>
        <v>0.22548542902525201</v>
      </c>
    </row>
    <row r="4" spans="1:13" ht="32.25" thickBot="1" x14ac:dyDescent="0.3">
      <c r="A4" s="198" t="s">
        <v>386</v>
      </c>
      <c r="B4" s="97" t="s">
        <v>375</v>
      </c>
      <c r="C4" s="96" t="s">
        <v>401</v>
      </c>
      <c r="D4" s="252">
        <v>3.1</v>
      </c>
      <c r="E4" s="98">
        <v>3999.45</v>
      </c>
      <c r="F4" s="98">
        <v>4395</v>
      </c>
      <c r="G4" s="253">
        <f t="shared" si="0"/>
        <v>275.125</v>
      </c>
      <c r="H4" s="254">
        <f t="shared" si="1"/>
        <v>395.55000000000018</v>
      </c>
      <c r="I4" s="255">
        <f t="shared" si="2"/>
        <v>670.67500000000018</v>
      </c>
      <c r="J4" s="199">
        <f t="shared" si="3"/>
        <v>0.16769180762354829</v>
      </c>
    </row>
    <row r="5" spans="1:13" ht="16.5" thickBot="1" x14ac:dyDescent="0.3">
      <c r="A5" s="198" t="s">
        <v>387</v>
      </c>
      <c r="B5" s="97" t="s">
        <v>375</v>
      </c>
      <c r="C5" s="96" t="s">
        <v>402</v>
      </c>
      <c r="D5" s="252">
        <v>3.8</v>
      </c>
      <c r="E5" s="98">
        <v>4636.45</v>
      </c>
      <c r="F5" s="98">
        <v>5095</v>
      </c>
      <c r="G5" s="253">
        <f t="shared" si="0"/>
        <v>337.25</v>
      </c>
      <c r="H5" s="254">
        <f t="shared" si="1"/>
        <v>458.55000000000018</v>
      </c>
      <c r="I5" s="255">
        <f t="shared" si="2"/>
        <v>795.80000000000018</v>
      </c>
      <c r="J5" s="199">
        <f t="shared" si="3"/>
        <v>0.17163994004033262</v>
      </c>
      <c r="L5" s="1" t="s">
        <v>9</v>
      </c>
      <c r="M5" s="2">
        <v>125</v>
      </c>
    </row>
    <row r="6" spans="1:13" ht="32.25" thickBot="1" x14ac:dyDescent="0.3">
      <c r="A6" s="198" t="s">
        <v>388</v>
      </c>
      <c r="B6" s="97" t="s">
        <v>375</v>
      </c>
      <c r="C6" s="96" t="s">
        <v>403</v>
      </c>
      <c r="D6" s="182">
        <v>4.5999999999999996</v>
      </c>
      <c r="E6" s="98">
        <v>4818.45</v>
      </c>
      <c r="F6" s="98">
        <v>5295</v>
      </c>
      <c r="G6" s="253">
        <f t="shared" si="0"/>
        <v>408.25</v>
      </c>
      <c r="H6" s="254">
        <f t="shared" si="1"/>
        <v>476.55000000000018</v>
      </c>
      <c r="I6" s="255">
        <f t="shared" si="2"/>
        <v>884.80000000000018</v>
      </c>
      <c r="J6" s="199">
        <f t="shared" si="3"/>
        <v>0.18362751507227432</v>
      </c>
      <c r="L6" s="3" t="s">
        <v>10</v>
      </c>
      <c r="M6" s="4">
        <v>0.71</v>
      </c>
    </row>
    <row r="7" spans="1:13" ht="15.75" x14ac:dyDescent="0.25">
      <c r="A7" s="198" t="s">
        <v>389</v>
      </c>
      <c r="B7" s="97" t="s">
        <v>165</v>
      </c>
      <c r="C7" s="96" t="s">
        <v>404</v>
      </c>
      <c r="D7" s="182">
        <v>0.4</v>
      </c>
      <c r="E7" s="191">
        <v>450.45</v>
      </c>
      <c r="F7" s="191">
        <v>495</v>
      </c>
      <c r="G7" s="253">
        <f t="shared" si="0"/>
        <v>35.5</v>
      </c>
      <c r="H7" s="254">
        <f t="shared" si="1"/>
        <v>44.550000000000011</v>
      </c>
      <c r="I7" s="255">
        <f t="shared" si="2"/>
        <v>80.050000000000011</v>
      </c>
      <c r="J7" s="199">
        <f t="shared" si="3"/>
        <v>0.17771117771117775</v>
      </c>
    </row>
    <row r="8" spans="1:13" ht="31.5" x14ac:dyDescent="0.25">
      <c r="A8" s="198" t="s">
        <v>416</v>
      </c>
      <c r="B8" s="97" t="s">
        <v>165</v>
      </c>
      <c r="C8" s="96" t="s">
        <v>405</v>
      </c>
      <c r="D8" s="182">
        <v>0.5</v>
      </c>
      <c r="E8" s="191">
        <v>541.45000000000005</v>
      </c>
      <c r="F8" s="191">
        <v>595</v>
      </c>
      <c r="G8" s="253">
        <f t="shared" si="0"/>
        <v>44.375</v>
      </c>
      <c r="H8" s="254">
        <f t="shared" si="1"/>
        <v>53.549999999999955</v>
      </c>
      <c r="I8" s="255">
        <f t="shared" si="2"/>
        <v>97.924999999999955</v>
      </c>
      <c r="J8" s="199">
        <f t="shared" si="3"/>
        <v>0.18085695816788244</v>
      </c>
    </row>
    <row r="9" spans="1:13" ht="15.75" x14ac:dyDescent="0.25">
      <c r="A9" s="260"/>
      <c r="B9" s="97" t="s">
        <v>390</v>
      </c>
      <c r="C9" s="96" t="s">
        <v>429</v>
      </c>
      <c r="D9" s="182">
        <v>1.6</v>
      </c>
      <c r="E9" s="98">
        <v>3958.5</v>
      </c>
      <c r="F9" s="98">
        <v>4350</v>
      </c>
      <c r="G9" s="253">
        <f t="shared" si="0"/>
        <v>142</v>
      </c>
      <c r="H9" s="254">
        <f t="shared" ref="H9:H19" si="4">F9-E9</f>
        <v>391.5</v>
      </c>
      <c r="I9" s="255">
        <f t="shared" ref="I9:I19" si="5">G9+H9</f>
        <v>533.5</v>
      </c>
      <c r="J9" s="199">
        <f t="shared" ref="J9:J19" si="6">I9/E9</f>
        <v>0.1347732727043072</v>
      </c>
    </row>
    <row r="10" spans="1:13" ht="15.75" x14ac:dyDescent="0.25">
      <c r="A10" s="198" t="s">
        <v>364</v>
      </c>
      <c r="B10" s="97" t="s">
        <v>390</v>
      </c>
      <c r="C10" s="96" t="s">
        <v>428</v>
      </c>
      <c r="D10" s="252">
        <v>2</v>
      </c>
      <c r="E10" s="98">
        <v>4117.75</v>
      </c>
      <c r="F10" s="98">
        <v>4525</v>
      </c>
      <c r="G10" s="253">
        <f t="shared" ref="G10:G19" si="7">(D10*$M$5)*$M$6</f>
        <v>177.5</v>
      </c>
      <c r="H10" s="254">
        <f t="shared" si="4"/>
        <v>407.25</v>
      </c>
      <c r="I10" s="255">
        <f t="shared" si="5"/>
        <v>584.75</v>
      </c>
      <c r="J10" s="199">
        <f t="shared" si="6"/>
        <v>0.14200716410661163</v>
      </c>
    </row>
    <row r="11" spans="1:13" ht="15.75" x14ac:dyDescent="0.25">
      <c r="A11" s="198" t="s">
        <v>389</v>
      </c>
      <c r="B11" s="97" t="s">
        <v>391</v>
      </c>
      <c r="C11" s="96" t="s">
        <v>406</v>
      </c>
      <c r="D11" s="252">
        <v>1.3</v>
      </c>
      <c r="E11" s="191">
        <v>814.45</v>
      </c>
      <c r="F11" s="191">
        <v>895</v>
      </c>
      <c r="G11" s="253">
        <f t="shared" si="7"/>
        <v>115.375</v>
      </c>
      <c r="H11" s="254">
        <f t="shared" si="4"/>
        <v>80.549999999999955</v>
      </c>
      <c r="I11" s="255">
        <f t="shared" si="5"/>
        <v>195.92499999999995</v>
      </c>
      <c r="J11" s="199">
        <f t="shared" si="6"/>
        <v>0.24056111486279078</v>
      </c>
    </row>
    <row r="12" spans="1:13" ht="15.75" x14ac:dyDescent="0.25">
      <c r="A12" s="198" t="s">
        <v>364</v>
      </c>
      <c r="B12" s="97" t="s">
        <v>391</v>
      </c>
      <c r="C12" s="96" t="s">
        <v>407</v>
      </c>
      <c r="D12" s="252">
        <v>1.4</v>
      </c>
      <c r="E12" s="98">
        <v>1087.45</v>
      </c>
      <c r="F12" s="98">
        <v>1195</v>
      </c>
      <c r="G12" s="253">
        <f t="shared" si="7"/>
        <v>124.25</v>
      </c>
      <c r="H12" s="254">
        <f t="shared" si="4"/>
        <v>107.54999999999995</v>
      </c>
      <c r="I12" s="255">
        <f t="shared" si="5"/>
        <v>231.79999999999995</v>
      </c>
      <c r="J12" s="199">
        <f t="shared" si="6"/>
        <v>0.21315922571152693</v>
      </c>
    </row>
    <row r="13" spans="1:13" ht="15.75" x14ac:dyDescent="0.25">
      <c r="A13" s="260"/>
      <c r="B13" s="97" t="s">
        <v>392</v>
      </c>
      <c r="C13" s="96" t="s">
        <v>408</v>
      </c>
      <c r="D13" s="252">
        <v>1.2</v>
      </c>
      <c r="E13" s="98">
        <v>3412.5</v>
      </c>
      <c r="F13" s="98">
        <v>3750</v>
      </c>
      <c r="G13" s="253">
        <f t="shared" si="7"/>
        <v>106.5</v>
      </c>
      <c r="H13" s="254">
        <f t="shared" si="4"/>
        <v>337.5</v>
      </c>
      <c r="I13" s="255">
        <f t="shared" si="5"/>
        <v>444</v>
      </c>
      <c r="J13" s="199">
        <f t="shared" si="6"/>
        <v>0.1301098901098901</v>
      </c>
    </row>
    <row r="14" spans="1:13" ht="15.75" x14ac:dyDescent="0.25">
      <c r="A14" s="260"/>
      <c r="B14" s="97" t="s">
        <v>393</v>
      </c>
      <c r="C14" s="96" t="s">
        <v>409</v>
      </c>
      <c r="D14" s="252">
        <v>0.7</v>
      </c>
      <c r="E14" s="191">
        <v>432.25</v>
      </c>
      <c r="F14" s="191">
        <v>475</v>
      </c>
      <c r="G14" s="253">
        <f t="shared" si="7"/>
        <v>62.125</v>
      </c>
      <c r="H14" s="254">
        <f t="shared" si="4"/>
        <v>42.75</v>
      </c>
      <c r="I14" s="255">
        <f t="shared" si="5"/>
        <v>104.875</v>
      </c>
      <c r="J14" s="199">
        <f t="shared" si="6"/>
        <v>0.24262579525737421</v>
      </c>
    </row>
    <row r="15" spans="1:13" ht="15.75" x14ac:dyDescent="0.25">
      <c r="A15" s="260"/>
      <c r="B15" s="97" t="s">
        <v>394</v>
      </c>
      <c r="C15" s="96" t="s">
        <v>410</v>
      </c>
      <c r="D15" s="252">
        <v>2.6</v>
      </c>
      <c r="E15" s="98">
        <v>1360.45</v>
      </c>
      <c r="F15" s="98">
        <v>1495</v>
      </c>
      <c r="G15" s="253">
        <f t="shared" si="7"/>
        <v>230.75</v>
      </c>
      <c r="H15" s="254">
        <f t="shared" si="4"/>
        <v>134.54999999999995</v>
      </c>
      <c r="I15" s="255">
        <f t="shared" si="5"/>
        <v>365.29999999999995</v>
      </c>
      <c r="J15" s="199">
        <f t="shared" si="6"/>
        <v>0.26851409460105108</v>
      </c>
    </row>
    <row r="16" spans="1:13" ht="15.75" x14ac:dyDescent="0.25">
      <c r="A16" s="260"/>
      <c r="B16" s="97" t="s">
        <v>395</v>
      </c>
      <c r="C16" s="96" t="s">
        <v>411</v>
      </c>
      <c r="D16" s="252">
        <v>3</v>
      </c>
      <c r="E16" s="98">
        <v>3412.5</v>
      </c>
      <c r="F16" s="98">
        <v>3750</v>
      </c>
      <c r="G16" s="253">
        <f t="shared" si="7"/>
        <v>266.25</v>
      </c>
      <c r="H16" s="254">
        <f t="shared" si="4"/>
        <v>337.5</v>
      </c>
      <c r="I16" s="255">
        <f t="shared" si="5"/>
        <v>603.75</v>
      </c>
      <c r="J16" s="199">
        <f t="shared" si="6"/>
        <v>0.17692307692307693</v>
      </c>
    </row>
    <row r="17" spans="1:10" ht="15.75" x14ac:dyDescent="0.25">
      <c r="A17" s="260"/>
      <c r="B17" s="97" t="s">
        <v>396</v>
      </c>
      <c r="C17" s="96" t="s">
        <v>412</v>
      </c>
      <c r="D17" s="252">
        <v>0.6</v>
      </c>
      <c r="E17" s="191">
        <v>450.45</v>
      </c>
      <c r="F17" s="191">
        <v>495</v>
      </c>
      <c r="G17" s="253">
        <f t="shared" si="7"/>
        <v>53.25</v>
      </c>
      <c r="H17" s="254">
        <f t="shared" si="4"/>
        <v>44.550000000000011</v>
      </c>
      <c r="I17" s="255">
        <f t="shared" si="5"/>
        <v>97.800000000000011</v>
      </c>
      <c r="J17" s="199">
        <f t="shared" si="6"/>
        <v>0.21711621711621715</v>
      </c>
    </row>
    <row r="18" spans="1:10" ht="15.75" x14ac:dyDescent="0.25">
      <c r="A18" s="198" t="s">
        <v>397</v>
      </c>
      <c r="B18" s="97" t="s">
        <v>398</v>
      </c>
      <c r="C18" s="96" t="s">
        <v>413</v>
      </c>
      <c r="D18" s="252">
        <v>1.4</v>
      </c>
      <c r="E18" s="191">
        <v>905.45</v>
      </c>
      <c r="F18" s="191">
        <v>995</v>
      </c>
      <c r="G18" s="253">
        <f t="shared" si="7"/>
        <v>124.25</v>
      </c>
      <c r="H18" s="254">
        <f t="shared" si="4"/>
        <v>89.549999999999955</v>
      </c>
      <c r="I18" s="255">
        <f t="shared" si="5"/>
        <v>213.79999999999995</v>
      </c>
      <c r="J18" s="199">
        <f t="shared" si="6"/>
        <v>0.23612568336186421</v>
      </c>
    </row>
    <row r="19" spans="1:10" ht="15.75" x14ac:dyDescent="0.25">
      <c r="A19" s="198" t="s">
        <v>399</v>
      </c>
      <c r="B19" s="97" t="s">
        <v>398</v>
      </c>
      <c r="C19" s="96" t="s">
        <v>414</v>
      </c>
      <c r="D19" s="252">
        <v>2.2000000000000002</v>
      </c>
      <c r="E19" s="98">
        <v>1269.45</v>
      </c>
      <c r="F19" s="98">
        <v>1395</v>
      </c>
      <c r="G19" s="253">
        <f t="shared" si="7"/>
        <v>195.25</v>
      </c>
      <c r="H19" s="254">
        <f t="shared" si="4"/>
        <v>125.54999999999995</v>
      </c>
      <c r="I19" s="255">
        <f t="shared" si="5"/>
        <v>320.79999999999995</v>
      </c>
      <c r="J19" s="199">
        <f t="shared" si="6"/>
        <v>0.25270786561109138</v>
      </c>
    </row>
    <row r="20" spans="1:10" ht="16.5" thickBot="1" x14ac:dyDescent="0.3">
      <c r="A20" s="261"/>
      <c r="B20" s="316" t="s">
        <v>178</v>
      </c>
      <c r="C20" s="107" t="s">
        <v>415</v>
      </c>
      <c r="D20" s="271">
        <v>2.2999999999999998</v>
      </c>
      <c r="E20" s="201">
        <v>614.25</v>
      </c>
      <c r="F20" s="201">
        <v>675</v>
      </c>
      <c r="G20" s="262">
        <f t="shared" ref="G20:G68" si="8">(D20*$M$5)*$M$6</f>
        <v>204.125</v>
      </c>
      <c r="H20" s="263">
        <f t="shared" ref="H20:H68" si="9">F20-E20</f>
        <v>60.75</v>
      </c>
      <c r="I20" s="264">
        <f t="shared" ref="I20:I68" si="10">G20+H20</f>
        <v>264.875</v>
      </c>
      <c r="J20" s="243">
        <f t="shared" ref="J20:J47" si="11">I20/E20</f>
        <v>0.43121693121693122</v>
      </c>
    </row>
    <row r="21" spans="1:10" ht="15.75" x14ac:dyDescent="0.25">
      <c r="A21" s="269"/>
      <c r="B21" s="329" t="s">
        <v>419</v>
      </c>
      <c r="C21" s="330" t="s">
        <v>437</v>
      </c>
      <c r="D21" s="331">
        <v>1</v>
      </c>
      <c r="E21" s="374" t="s">
        <v>53</v>
      </c>
      <c r="F21" s="375"/>
      <c r="G21" s="375"/>
      <c r="H21" s="375"/>
      <c r="I21" s="375"/>
      <c r="J21" s="376"/>
    </row>
    <row r="22" spans="1:10" ht="15.75" x14ac:dyDescent="0.25">
      <c r="A22" s="270"/>
      <c r="B22" s="332" t="s">
        <v>14</v>
      </c>
      <c r="C22" s="272" t="s">
        <v>423</v>
      </c>
      <c r="D22" s="333">
        <v>0.3</v>
      </c>
      <c r="E22" s="377"/>
      <c r="F22" s="378"/>
      <c r="G22" s="378"/>
      <c r="H22" s="378"/>
      <c r="I22" s="378"/>
      <c r="J22" s="379"/>
    </row>
    <row r="23" spans="1:10" ht="15.75" x14ac:dyDescent="0.25">
      <c r="A23" s="270"/>
      <c r="B23" s="332" t="s">
        <v>71</v>
      </c>
      <c r="C23" s="272" t="s">
        <v>88</v>
      </c>
      <c r="D23" s="333">
        <v>1</v>
      </c>
      <c r="E23" s="377"/>
      <c r="F23" s="378"/>
      <c r="G23" s="378"/>
      <c r="H23" s="378"/>
      <c r="I23" s="378"/>
      <c r="J23" s="379"/>
    </row>
    <row r="24" spans="1:10" ht="15.75" x14ac:dyDescent="0.25">
      <c r="A24" s="270"/>
      <c r="B24" s="332" t="s">
        <v>126</v>
      </c>
      <c r="C24" s="272" t="s">
        <v>127</v>
      </c>
      <c r="D24" s="333">
        <v>0.2</v>
      </c>
      <c r="E24" s="377"/>
      <c r="F24" s="378"/>
      <c r="G24" s="378"/>
      <c r="H24" s="378"/>
      <c r="I24" s="378"/>
      <c r="J24" s="379"/>
    </row>
    <row r="25" spans="1:10" ht="15.75" x14ac:dyDescent="0.25">
      <c r="A25" s="270"/>
      <c r="B25" s="332" t="s">
        <v>116</v>
      </c>
      <c r="C25" s="272" t="s">
        <v>204</v>
      </c>
      <c r="D25" s="333">
        <v>0.1</v>
      </c>
      <c r="E25" s="377"/>
      <c r="F25" s="378"/>
      <c r="G25" s="378"/>
      <c r="H25" s="378"/>
      <c r="I25" s="378"/>
      <c r="J25" s="379"/>
    </row>
    <row r="26" spans="1:10" ht="15.75" x14ac:dyDescent="0.25">
      <c r="A26" s="270"/>
      <c r="B26" s="332" t="s">
        <v>138</v>
      </c>
      <c r="C26" s="272" t="s">
        <v>121</v>
      </c>
      <c r="D26" s="333">
        <v>0.3</v>
      </c>
      <c r="E26" s="377"/>
      <c r="F26" s="378"/>
      <c r="G26" s="378"/>
      <c r="H26" s="378"/>
      <c r="I26" s="378"/>
      <c r="J26" s="379"/>
    </row>
    <row r="27" spans="1:10" ht="15.75" x14ac:dyDescent="0.25">
      <c r="A27" s="270"/>
      <c r="B27" s="332" t="s">
        <v>94</v>
      </c>
      <c r="C27" s="272" t="s">
        <v>107</v>
      </c>
      <c r="D27" s="333">
        <v>1</v>
      </c>
      <c r="E27" s="377"/>
      <c r="F27" s="378"/>
      <c r="G27" s="378"/>
      <c r="H27" s="378"/>
      <c r="I27" s="378"/>
      <c r="J27" s="379"/>
    </row>
    <row r="28" spans="1:10" ht="15.75" x14ac:dyDescent="0.25">
      <c r="A28" s="270"/>
      <c r="B28" s="332" t="s">
        <v>430</v>
      </c>
      <c r="C28" s="272" t="s">
        <v>431</v>
      </c>
      <c r="D28" s="333">
        <v>0.1</v>
      </c>
      <c r="E28" s="377"/>
      <c r="F28" s="378"/>
      <c r="G28" s="378"/>
      <c r="H28" s="378"/>
      <c r="I28" s="378"/>
      <c r="J28" s="379"/>
    </row>
    <row r="29" spans="1:10" ht="16.5" customHeight="1" x14ac:dyDescent="0.25">
      <c r="A29" s="270"/>
      <c r="B29" s="332" t="s">
        <v>24</v>
      </c>
      <c r="C29" s="272" t="s">
        <v>432</v>
      </c>
      <c r="D29" s="333">
        <v>0.1</v>
      </c>
      <c r="E29" s="377"/>
      <c r="F29" s="378"/>
      <c r="G29" s="378"/>
      <c r="H29" s="378"/>
      <c r="I29" s="378"/>
      <c r="J29" s="379"/>
    </row>
    <row r="30" spans="1:10" ht="16.5" customHeight="1" x14ac:dyDescent="0.25">
      <c r="A30" s="270"/>
      <c r="B30" s="332" t="s">
        <v>134</v>
      </c>
      <c r="C30" s="272" t="s">
        <v>433</v>
      </c>
      <c r="D30" s="333">
        <v>0.1</v>
      </c>
      <c r="E30" s="377"/>
      <c r="F30" s="378"/>
      <c r="G30" s="378"/>
      <c r="H30" s="378"/>
      <c r="I30" s="378"/>
      <c r="J30" s="379"/>
    </row>
    <row r="31" spans="1:10" ht="16.5" customHeight="1" x14ac:dyDescent="0.25">
      <c r="A31" s="270"/>
      <c r="B31" s="332" t="s">
        <v>139</v>
      </c>
      <c r="C31" s="272" t="s">
        <v>162</v>
      </c>
      <c r="D31" s="333">
        <v>0.3</v>
      </c>
      <c r="E31" s="377"/>
      <c r="F31" s="378"/>
      <c r="G31" s="378"/>
      <c r="H31" s="378"/>
      <c r="I31" s="378"/>
      <c r="J31" s="379"/>
    </row>
    <row r="32" spans="1:10" ht="16.5" customHeight="1" x14ac:dyDescent="0.25">
      <c r="A32" s="270"/>
      <c r="B32" s="332" t="s">
        <v>61</v>
      </c>
      <c r="C32" s="272" t="s">
        <v>436</v>
      </c>
      <c r="D32" s="333">
        <v>0.6</v>
      </c>
      <c r="E32" s="377"/>
      <c r="F32" s="378"/>
      <c r="G32" s="378"/>
      <c r="H32" s="378"/>
      <c r="I32" s="378"/>
      <c r="J32" s="379"/>
    </row>
    <row r="33" spans="1:10" ht="16.5" customHeight="1" x14ac:dyDescent="0.25">
      <c r="A33" s="270"/>
      <c r="B33" s="332" t="s">
        <v>179</v>
      </c>
      <c r="C33" s="273" t="s">
        <v>438</v>
      </c>
      <c r="D33" s="333">
        <v>0.3</v>
      </c>
      <c r="E33" s="377"/>
      <c r="F33" s="378"/>
      <c r="G33" s="378"/>
      <c r="H33" s="378"/>
      <c r="I33" s="378"/>
      <c r="J33" s="379"/>
    </row>
    <row r="34" spans="1:10" ht="16.5" customHeight="1" x14ac:dyDescent="0.25">
      <c r="A34" s="270"/>
      <c r="B34" s="332" t="s">
        <v>109</v>
      </c>
      <c r="C34" s="272" t="s">
        <v>439</v>
      </c>
      <c r="D34" s="333">
        <v>1.5</v>
      </c>
      <c r="E34" s="377"/>
      <c r="F34" s="378"/>
      <c r="G34" s="378"/>
      <c r="H34" s="378"/>
      <c r="I34" s="378"/>
      <c r="J34" s="379"/>
    </row>
    <row r="35" spans="1:10" ht="16.5" customHeight="1" x14ac:dyDescent="0.25">
      <c r="A35" s="270"/>
      <c r="B35" s="332" t="s">
        <v>435</v>
      </c>
      <c r="C35" s="272" t="s">
        <v>439</v>
      </c>
      <c r="D35" s="333">
        <v>0.5</v>
      </c>
      <c r="E35" s="377"/>
      <c r="F35" s="378"/>
      <c r="G35" s="378"/>
      <c r="H35" s="378"/>
      <c r="I35" s="378"/>
      <c r="J35" s="379"/>
    </row>
    <row r="36" spans="1:10" ht="16.5" customHeight="1" x14ac:dyDescent="0.25">
      <c r="A36" s="270"/>
      <c r="B36" s="332" t="s">
        <v>137</v>
      </c>
      <c r="C36" s="272" t="s">
        <v>440</v>
      </c>
      <c r="D36" s="333">
        <v>0.1</v>
      </c>
      <c r="E36" s="377"/>
      <c r="F36" s="378"/>
      <c r="G36" s="378"/>
      <c r="H36" s="378"/>
      <c r="I36" s="378"/>
      <c r="J36" s="379"/>
    </row>
    <row r="37" spans="1:10" ht="16.5" customHeight="1" x14ac:dyDescent="0.25">
      <c r="A37" s="270"/>
      <c r="B37" s="332" t="s">
        <v>434</v>
      </c>
      <c r="C37" s="272" t="s">
        <v>441</v>
      </c>
      <c r="D37" s="333">
        <v>0.4</v>
      </c>
      <c r="E37" s="377"/>
      <c r="F37" s="378"/>
      <c r="G37" s="378"/>
      <c r="H37" s="378"/>
      <c r="I37" s="378"/>
      <c r="J37" s="379"/>
    </row>
    <row r="38" spans="1:10" ht="16.5" customHeight="1" x14ac:dyDescent="0.25">
      <c r="A38" s="270"/>
      <c r="B38" s="332" t="s">
        <v>197</v>
      </c>
      <c r="C38" s="272" t="s">
        <v>442</v>
      </c>
      <c r="D38" s="333">
        <v>0.1</v>
      </c>
      <c r="E38" s="377"/>
      <c r="F38" s="378"/>
      <c r="G38" s="378"/>
      <c r="H38" s="378"/>
      <c r="I38" s="378"/>
      <c r="J38" s="379"/>
    </row>
    <row r="39" spans="1:10" ht="16.5" customHeight="1" x14ac:dyDescent="0.25">
      <c r="A39" s="270"/>
      <c r="B39" s="332" t="s">
        <v>20</v>
      </c>
      <c r="C39" s="272" t="s">
        <v>443</v>
      </c>
      <c r="D39" s="333">
        <v>0.2</v>
      </c>
      <c r="E39" s="377"/>
      <c r="F39" s="378"/>
      <c r="G39" s="378"/>
      <c r="H39" s="378"/>
      <c r="I39" s="378"/>
      <c r="J39" s="379"/>
    </row>
    <row r="40" spans="1:10" ht="16.5" customHeight="1" x14ac:dyDescent="0.25">
      <c r="A40" s="270"/>
      <c r="B40" s="332" t="s">
        <v>25</v>
      </c>
      <c r="C40" s="272" t="s">
        <v>444</v>
      </c>
      <c r="D40" s="333">
        <v>0.1</v>
      </c>
      <c r="E40" s="377"/>
      <c r="F40" s="378"/>
      <c r="G40" s="378"/>
      <c r="H40" s="378"/>
      <c r="I40" s="378"/>
      <c r="J40" s="379"/>
    </row>
    <row r="41" spans="1:10" ht="15.75" x14ac:dyDescent="0.25">
      <c r="A41" s="270"/>
      <c r="B41" s="332" t="s">
        <v>125</v>
      </c>
      <c r="C41" s="272" t="s">
        <v>427</v>
      </c>
      <c r="D41" s="333">
        <v>0.1</v>
      </c>
      <c r="E41" s="377"/>
      <c r="F41" s="378"/>
      <c r="G41" s="378"/>
      <c r="H41" s="378"/>
      <c r="I41" s="378"/>
      <c r="J41" s="379"/>
    </row>
    <row r="42" spans="1:10" ht="15.75" x14ac:dyDescent="0.25">
      <c r="A42" s="270"/>
      <c r="B42" s="332" t="s">
        <v>118</v>
      </c>
      <c r="C42" s="272" t="s">
        <v>122</v>
      </c>
      <c r="D42" s="333">
        <v>0.1</v>
      </c>
      <c r="E42" s="377"/>
      <c r="F42" s="378"/>
      <c r="G42" s="378"/>
      <c r="H42" s="378"/>
      <c r="I42" s="378"/>
      <c r="J42" s="379"/>
    </row>
    <row r="43" spans="1:10" ht="15.75" x14ac:dyDescent="0.25">
      <c r="A43" s="270"/>
      <c r="B43" s="332" t="s">
        <v>425</v>
      </c>
      <c r="C43" s="272" t="s">
        <v>426</v>
      </c>
      <c r="D43" s="333">
        <v>1.5</v>
      </c>
      <c r="E43" s="377"/>
      <c r="F43" s="378"/>
      <c r="G43" s="378"/>
      <c r="H43" s="378"/>
      <c r="I43" s="378"/>
      <c r="J43" s="379"/>
    </row>
    <row r="44" spans="1:10" ht="15.75" x14ac:dyDescent="0.25">
      <c r="A44" s="270"/>
      <c r="B44" s="332" t="s">
        <v>422</v>
      </c>
      <c r="C44" s="272" t="s">
        <v>424</v>
      </c>
      <c r="D44" s="333">
        <v>0.8</v>
      </c>
      <c r="E44" s="377"/>
      <c r="F44" s="378"/>
      <c r="G44" s="378"/>
      <c r="H44" s="378"/>
      <c r="I44" s="378"/>
      <c r="J44" s="379"/>
    </row>
    <row r="45" spans="1:10" ht="15.75" x14ac:dyDescent="0.25">
      <c r="A45" s="270"/>
      <c r="B45" s="332" t="s">
        <v>420</v>
      </c>
      <c r="C45" s="272" t="s">
        <v>421</v>
      </c>
      <c r="D45" s="333">
        <v>1.2</v>
      </c>
      <c r="E45" s="377"/>
      <c r="F45" s="378"/>
      <c r="G45" s="378"/>
      <c r="H45" s="378"/>
      <c r="I45" s="378"/>
      <c r="J45" s="379"/>
    </row>
    <row r="46" spans="1:10" ht="16.5" thickBot="1" x14ac:dyDescent="0.3">
      <c r="A46" s="270"/>
      <c r="B46" s="334" t="s">
        <v>417</v>
      </c>
      <c r="C46" s="335" t="s">
        <v>418</v>
      </c>
      <c r="D46" s="336">
        <v>1</v>
      </c>
      <c r="E46" s="380"/>
      <c r="F46" s="381"/>
      <c r="G46" s="381"/>
      <c r="H46" s="381"/>
      <c r="I46" s="381"/>
      <c r="J46" s="382"/>
    </row>
    <row r="47" spans="1:10" ht="31.5" x14ac:dyDescent="0.25">
      <c r="A47" s="317"/>
      <c r="B47" s="318" t="s">
        <v>54</v>
      </c>
      <c r="C47" s="157" t="s">
        <v>445</v>
      </c>
      <c r="D47" s="319">
        <v>2</v>
      </c>
      <c r="E47" s="276">
        <v>3412.5</v>
      </c>
      <c r="F47" s="276">
        <v>3750</v>
      </c>
      <c r="G47" s="320">
        <f t="shared" si="8"/>
        <v>177.5</v>
      </c>
      <c r="H47" s="321">
        <f t="shared" si="9"/>
        <v>337.5</v>
      </c>
      <c r="I47" s="322">
        <f t="shared" si="10"/>
        <v>515</v>
      </c>
      <c r="J47" s="171">
        <f t="shared" si="11"/>
        <v>0.15091575091575091</v>
      </c>
    </row>
    <row r="48" spans="1:10" ht="15.75" x14ac:dyDescent="0.25">
      <c r="A48" s="317"/>
      <c r="B48" s="323" t="s">
        <v>57</v>
      </c>
      <c r="C48" s="99" t="s">
        <v>385</v>
      </c>
      <c r="D48" s="274">
        <v>0.2</v>
      </c>
      <c r="E48" s="100">
        <v>268.45</v>
      </c>
      <c r="F48" s="100">
        <v>295</v>
      </c>
      <c r="G48" s="266">
        <f>(D48*$M$5)*$M$6</f>
        <v>17.75</v>
      </c>
      <c r="H48" s="267">
        <f>F48-E48</f>
        <v>26.550000000000011</v>
      </c>
      <c r="I48" s="268">
        <f>G48+H48</f>
        <v>44.300000000000011</v>
      </c>
      <c r="J48" s="172">
        <f t="shared" ref="J48:J68" si="12">I48/E48</f>
        <v>0.16502141925870745</v>
      </c>
    </row>
    <row r="49" spans="1:10" ht="15.75" x14ac:dyDescent="0.25">
      <c r="A49" s="317"/>
      <c r="B49" s="323" t="s">
        <v>13</v>
      </c>
      <c r="C49" s="99" t="s">
        <v>239</v>
      </c>
      <c r="D49" s="274">
        <v>0.3</v>
      </c>
      <c r="E49" s="100">
        <v>136.5</v>
      </c>
      <c r="F49" s="100">
        <v>150</v>
      </c>
      <c r="G49" s="266">
        <f t="shared" si="8"/>
        <v>26.625</v>
      </c>
      <c r="H49" s="267">
        <f t="shared" si="9"/>
        <v>13.5</v>
      </c>
      <c r="I49" s="268">
        <f t="shared" si="10"/>
        <v>40.125</v>
      </c>
      <c r="J49" s="172">
        <f t="shared" si="12"/>
        <v>0.29395604395604397</v>
      </c>
    </row>
    <row r="50" spans="1:10" ht="15.75" x14ac:dyDescent="0.25">
      <c r="A50" s="317"/>
      <c r="B50" s="323" t="s">
        <v>131</v>
      </c>
      <c r="C50" s="99" t="s">
        <v>133</v>
      </c>
      <c r="D50" s="274">
        <v>0.1</v>
      </c>
      <c r="E50" s="100">
        <v>136.5</v>
      </c>
      <c r="F50" s="100">
        <v>150</v>
      </c>
      <c r="G50" s="266">
        <f t="shared" si="8"/>
        <v>8.875</v>
      </c>
      <c r="H50" s="267">
        <f t="shared" si="9"/>
        <v>13.5</v>
      </c>
      <c r="I50" s="268">
        <f t="shared" si="10"/>
        <v>22.375</v>
      </c>
      <c r="J50" s="172">
        <f t="shared" si="12"/>
        <v>0.16391941391941392</v>
      </c>
    </row>
    <row r="51" spans="1:10" ht="15.75" x14ac:dyDescent="0.25">
      <c r="A51" s="317"/>
      <c r="B51" s="323" t="s">
        <v>64</v>
      </c>
      <c r="C51" s="99" t="s">
        <v>446</v>
      </c>
      <c r="D51" s="274">
        <v>0.1</v>
      </c>
      <c r="E51" s="100">
        <v>268.45</v>
      </c>
      <c r="F51" s="100">
        <v>295</v>
      </c>
      <c r="G51" s="266">
        <f t="shared" si="8"/>
        <v>8.875</v>
      </c>
      <c r="H51" s="267">
        <f t="shared" si="9"/>
        <v>26.550000000000011</v>
      </c>
      <c r="I51" s="268">
        <f t="shared" si="10"/>
        <v>35.425000000000011</v>
      </c>
      <c r="J51" s="172">
        <f t="shared" si="12"/>
        <v>0.13196125907990319</v>
      </c>
    </row>
    <row r="52" spans="1:10" ht="15.75" x14ac:dyDescent="0.25">
      <c r="A52" s="317"/>
      <c r="B52" s="323" t="s">
        <v>447</v>
      </c>
      <c r="C52" s="99" t="s">
        <v>448</v>
      </c>
      <c r="D52" s="274">
        <v>0.4</v>
      </c>
      <c r="E52" s="100">
        <v>268.45</v>
      </c>
      <c r="F52" s="100">
        <v>295</v>
      </c>
      <c r="G52" s="266">
        <f t="shared" si="8"/>
        <v>35.5</v>
      </c>
      <c r="H52" s="267">
        <f t="shared" si="9"/>
        <v>26.550000000000011</v>
      </c>
      <c r="I52" s="268">
        <f t="shared" si="10"/>
        <v>62.050000000000011</v>
      </c>
      <c r="J52" s="172">
        <f t="shared" si="12"/>
        <v>0.23114173961631593</v>
      </c>
    </row>
    <row r="53" spans="1:10" ht="15.75" x14ac:dyDescent="0.25">
      <c r="A53" s="317"/>
      <c r="B53" s="323" t="s">
        <v>449</v>
      </c>
      <c r="C53" s="99" t="s">
        <v>450</v>
      </c>
      <c r="D53" s="274">
        <v>0.4</v>
      </c>
      <c r="E53" s="100">
        <v>268.45</v>
      </c>
      <c r="F53" s="100">
        <v>295</v>
      </c>
      <c r="G53" s="266">
        <f t="shared" si="8"/>
        <v>35.5</v>
      </c>
      <c r="H53" s="267">
        <f t="shared" si="9"/>
        <v>26.550000000000011</v>
      </c>
      <c r="I53" s="268">
        <f t="shared" si="10"/>
        <v>62.050000000000011</v>
      </c>
      <c r="J53" s="172">
        <f t="shared" si="12"/>
        <v>0.23114173961631593</v>
      </c>
    </row>
    <row r="54" spans="1:10" ht="15.75" x14ac:dyDescent="0.25">
      <c r="A54" s="317"/>
      <c r="B54" s="323" t="s">
        <v>66</v>
      </c>
      <c r="C54" s="99" t="s">
        <v>84</v>
      </c>
      <c r="D54" s="274">
        <v>0.4</v>
      </c>
      <c r="E54" s="100">
        <v>177.45</v>
      </c>
      <c r="F54" s="100">
        <v>195</v>
      </c>
      <c r="G54" s="266">
        <f t="shared" si="8"/>
        <v>35.5</v>
      </c>
      <c r="H54" s="267">
        <f t="shared" si="9"/>
        <v>17.550000000000011</v>
      </c>
      <c r="I54" s="268">
        <f t="shared" si="10"/>
        <v>53.050000000000011</v>
      </c>
      <c r="J54" s="172">
        <f t="shared" si="12"/>
        <v>0.29895745280360675</v>
      </c>
    </row>
    <row r="55" spans="1:10" ht="15.75" x14ac:dyDescent="0.25">
      <c r="A55" s="317"/>
      <c r="B55" s="323" t="s">
        <v>451</v>
      </c>
      <c r="C55" s="99" t="s">
        <v>452</v>
      </c>
      <c r="D55" s="274">
        <v>1</v>
      </c>
      <c r="E55" s="101">
        <v>3439.8</v>
      </c>
      <c r="F55" s="101">
        <v>3780</v>
      </c>
      <c r="G55" s="266">
        <f t="shared" si="8"/>
        <v>88.75</v>
      </c>
      <c r="H55" s="267">
        <f t="shared" si="9"/>
        <v>340.19999999999982</v>
      </c>
      <c r="I55" s="268">
        <f t="shared" si="10"/>
        <v>428.94999999999982</v>
      </c>
      <c r="J55" s="172">
        <f t="shared" si="12"/>
        <v>0.12470201755916036</v>
      </c>
    </row>
    <row r="56" spans="1:10" ht="15.75" x14ac:dyDescent="0.25">
      <c r="A56" s="317"/>
      <c r="B56" s="323" t="s">
        <v>453</v>
      </c>
      <c r="C56" s="99" t="s">
        <v>454</v>
      </c>
      <c r="D56" s="274">
        <v>1</v>
      </c>
      <c r="E56" s="101">
        <v>3453.45</v>
      </c>
      <c r="F56" s="101">
        <v>3795</v>
      </c>
      <c r="G56" s="266">
        <f t="shared" si="8"/>
        <v>88.75</v>
      </c>
      <c r="H56" s="267">
        <f t="shared" si="9"/>
        <v>341.55000000000018</v>
      </c>
      <c r="I56" s="268">
        <f t="shared" si="10"/>
        <v>430.30000000000018</v>
      </c>
      <c r="J56" s="172">
        <f t="shared" si="12"/>
        <v>0.12460003764351596</v>
      </c>
    </row>
    <row r="57" spans="1:10" ht="15.75" x14ac:dyDescent="0.25">
      <c r="A57" s="317"/>
      <c r="B57" s="323" t="s">
        <v>70</v>
      </c>
      <c r="C57" s="99" t="s">
        <v>120</v>
      </c>
      <c r="D57" s="274">
        <v>0.1</v>
      </c>
      <c r="E57" s="100">
        <v>113.75</v>
      </c>
      <c r="F57" s="100">
        <v>125</v>
      </c>
      <c r="G57" s="266">
        <f t="shared" si="8"/>
        <v>8.875</v>
      </c>
      <c r="H57" s="267">
        <f t="shared" si="9"/>
        <v>11.25</v>
      </c>
      <c r="I57" s="268">
        <f t="shared" si="10"/>
        <v>20.125</v>
      </c>
      <c r="J57" s="172">
        <f t="shared" si="12"/>
        <v>0.17692307692307693</v>
      </c>
    </row>
    <row r="58" spans="1:10" ht="15.75" x14ac:dyDescent="0.25">
      <c r="A58" s="317"/>
      <c r="B58" s="323" t="s">
        <v>455</v>
      </c>
      <c r="C58" s="99" t="s">
        <v>456</v>
      </c>
      <c r="D58" s="274">
        <v>0.1</v>
      </c>
      <c r="E58" s="100">
        <v>113.75</v>
      </c>
      <c r="F58" s="100">
        <v>125</v>
      </c>
      <c r="G58" s="266">
        <f t="shared" si="8"/>
        <v>8.875</v>
      </c>
      <c r="H58" s="267">
        <f t="shared" si="9"/>
        <v>11.25</v>
      </c>
      <c r="I58" s="268">
        <f t="shared" si="10"/>
        <v>20.125</v>
      </c>
      <c r="J58" s="172">
        <f t="shared" si="12"/>
        <v>0.17692307692307693</v>
      </c>
    </row>
    <row r="59" spans="1:10" ht="15.75" x14ac:dyDescent="0.25">
      <c r="A59" s="317"/>
      <c r="B59" s="323" t="s">
        <v>71</v>
      </c>
      <c r="C59" s="99" t="s">
        <v>457</v>
      </c>
      <c r="D59" s="274">
        <v>1</v>
      </c>
      <c r="E59" s="100">
        <v>268.45</v>
      </c>
      <c r="F59" s="100">
        <v>295</v>
      </c>
      <c r="G59" s="266">
        <f t="shared" si="8"/>
        <v>88.75</v>
      </c>
      <c r="H59" s="267">
        <f t="shared" si="9"/>
        <v>26.550000000000011</v>
      </c>
      <c r="I59" s="268">
        <f t="shared" si="10"/>
        <v>115.30000000000001</v>
      </c>
      <c r="J59" s="172">
        <f t="shared" si="12"/>
        <v>0.42950270068914143</v>
      </c>
    </row>
    <row r="60" spans="1:10" ht="15.75" x14ac:dyDescent="0.25">
      <c r="A60" s="317"/>
      <c r="B60" s="323" t="s">
        <v>161</v>
      </c>
      <c r="C60" s="99" t="s">
        <v>458</v>
      </c>
      <c r="D60" s="274">
        <v>0.8</v>
      </c>
      <c r="E60" s="101">
        <v>2384.1999999999998</v>
      </c>
      <c r="F60" s="101">
        <v>2620</v>
      </c>
      <c r="G60" s="266">
        <f t="shared" si="8"/>
        <v>71</v>
      </c>
      <c r="H60" s="267">
        <f t="shared" si="9"/>
        <v>235.80000000000018</v>
      </c>
      <c r="I60" s="268">
        <f t="shared" si="10"/>
        <v>306.80000000000018</v>
      </c>
      <c r="J60" s="172">
        <f t="shared" si="12"/>
        <v>0.12868047982551808</v>
      </c>
    </row>
    <row r="61" spans="1:10" ht="15.75" x14ac:dyDescent="0.25">
      <c r="A61" s="317"/>
      <c r="B61" s="323" t="s">
        <v>19</v>
      </c>
      <c r="C61" s="99" t="s">
        <v>459</v>
      </c>
      <c r="D61" s="274">
        <v>1</v>
      </c>
      <c r="E61" s="101">
        <v>2998.45</v>
      </c>
      <c r="F61" s="101">
        <v>3295</v>
      </c>
      <c r="G61" s="266">
        <f t="shared" si="8"/>
        <v>88.75</v>
      </c>
      <c r="H61" s="267">
        <f t="shared" si="9"/>
        <v>296.55000000000018</v>
      </c>
      <c r="I61" s="268">
        <f t="shared" si="10"/>
        <v>385.30000000000018</v>
      </c>
      <c r="J61" s="172">
        <f t="shared" si="12"/>
        <v>0.12849972485784328</v>
      </c>
    </row>
    <row r="62" spans="1:10" ht="15.75" x14ac:dyDescent="0.25">
      <c r="A62" s="317"/>
      <c r="B62" s="323" t="s">
        <v>344</v>
      </c>
      <c r="C62" s="99" t="s">
        <v>460</v>
      </c>
      <c r="D62" s="274">
        <v>0.8</v>
      </c>
      <c r="E62" s="101">
        <v>2384.1999999999998</v>
      </c>
      <c r="F62" s="101">
        <v>2620</v>
      </c>
      <c r="G62" s="266">
        <f t="shared" si="8"/>
        <v>71</v>
      </c>
      <c r="H62" s="267">
        <f t="shared" si="9"/>
        <v>235.80000000000018</v>
      </c>
      <c r="I62" s="268">
        <f t="shared" si="10"/>
        <v>306.80000000000018</v>
      </c>
      <c r="J62" s="172">
        <f t="shared" si="12"/>
        <v>0.12868047982551808</v>
      </c>
    </row>
    <row r="63" spans="1:10" ht="15.75" x14ac:dyDescent="0.25">
      <c r="A63" s="317"/>
      <c r="B63" s="323" t="s">
        <v>346</v>
      </c>
      <c r="C63" s="99" t="s">
        <v>461</v>
      </c>
      <c r="D63" s="274">
        <v>1</v>
      </c>
      <c r="E63" s="101">
        <v>3453.45</v>
      </c>
      <c r="F63" s="101">
        <v>3795</v>
      </c>
      <c r="G63" s="266">
        <f t="shared" si="8"/>
        <v>88.75</v>
      </c>
      <c r="H63" s="267">
        <f t="shared" si="9"/>
        <v>341.55000000000018</v>
      </c>
      <c r="I63" s="268">
        <f t="shared" si="10"/>
        <v>430.30000000000018</v>
      </c>
      <c r="J63" s="172">
        <f t="shared" si="12"/>
        <v>0.12460003764351596</v>
      </c>
    </row>
    <row r="64" spans="1:10" ht="15.75" x14ac:dyDescent="0.25">
      <c r="A64" s="317"/>
      <c r="B64" s="323" t="s">
        <v>348</v>
      </c>
      <c r="C64" s="99" t="s">
        <v>462</v>
      </c>
      <c r="D64" s="274">
        <v>1</v>
      </c>
      <c r="E64" s="101">
        <v>3439.8</v>
      </c>
      <c r="F64" s="101">
        <v>3780</v>
      </c>
      <c r="G64" s="266">
        <f t="shared" si="8"/>
        <v>88.75</v>
      </c>
      <c r="H64" s="267">
        <f t="shared" si="9"/>
        <v>340.19999999999982</v>
      </c>
      <c r="I64" s="268">
        <f t="shared" si="10"/>
        <v>428.94999999999982</v>
      </c>
      <c r="J64" s="172">
        <f t="shared" si="12"/>
        <v>0.12470201755916036</v>
      </c>
    </row>
    <row r="65" spans="1:10" ht="15.75" x14ac:dyDescent="0.25">
      <c r="A65" s="317"/>
      <c r="B65" s="323" t="s">
        <v>72</v>
      </c>
      <c r="C65" s="99" t="s">
        <v>105</v>
      </c>
      <c r="D65" s="274">
        <v>0.1</v>
      </c>
      <c r="E65" s="100">
        <v>632.45000000000005</v>
      </c>
      <c r="F65" s="100">
        <v>695</v>
      </c>
      <c r="G65" s="266">
        <f t="shared" si="8"/>
        <v>8.875</v>
      </c>
      <c r="H65" s="267">
        <f t="shared" si="9"/>
        <v>62.549999999999955</v>
      </c>
      <c r="I65" s="268">
        <f t="shared" si="10"/>
        <v>71.424999999999955</v>
      </c>
      <c r="J65" s="172">
        <f t="shared" si="12"/>
        <v>0.11293382876116681</v>
      </c>
    </row>
    <row r="66" spans="1:10" ht="15.75" x14ac:dyDescent="0.25">
      <c r="A66" s="317"/>
      <c r="B66" s="323" t="s">
        <v>357</v>
      </c>
      <c r="C66" s="99" t="s">
        <v>463</v>
      </c>
      <c r="D66" s="274">
        <v>1.6</v>
      </c>
      <c r="E66" s="101">
        <v>2088.4499999999998</v>
      </c>
      <c r="F66" s="101">
        <v>2295</v>
      </c>
      <c r="G66" s="266">
        <f t="shared" si="8"/>
        <v>142</v>
      </c>
      <c r="H66" s="267">
        <f t="shared" si="9"/>
        <v>206.55000000000018</v>
      </c>
      <c r="I66" s="268">
        <f t="shared" si="10"/>
        <v>348.55000000000018</v>
      </c>
      <c r="J66" s="172">
        <f t="shared" si="12"/>
        <v>0.16689410807057875</v>
      </c>
    </row>
    <row r="67" spans="1:10" ht="15.75" x14ac:dyDescent="0.25">
      <c r="A67" s="317"/>
      <c r="B67" s="323" t="s">
        <v>357</v>
      </c>
      <c r="C67" s="99" t="s">
        <v>160</v>
      </c>
      <c r="D67" s="274">
        <v>1.6</v>
      </c>
      <c r="E67" s="101">
        <v>2543.4499999999998</v>
      </c>
      <c r="F67" s="101">
        <v>2795</v>
      </c>
      <c r="G67" s="266">
        <f t="shared" si="8"/>
        <v>142</v>
      </c>
      <c r="H67" s="267">
        <f t="shared" si="9"/>
        <v>251.55000000000018</v>
      </c>
      <c r="I67" s="268">
        <f t="shared" si="10"/>
        <v>393.55000000000018</v>
      </c>
      <c r="J67" s="172">
        <f t="shared" si="12"/>
        <v>0.15473077905993834</v>
      </c>
    </row>
    <row r="68" spans="1:10" ht="16.5" thickBot="1" x14ac:dyDescent="0.3">
      <c r="A68" s="317"/>
      <c r="B68" s="324" t="s">
        <v>357</v>
      </c>
      <c r="C68" s="159" t="s">
        <v>463</v>
      </c>
      <c r="D68" s="325">
        <v>1.6</v>
      </c>
      <c r="E68" s="174">
        <v>3089.45</v>
      </c>
      <c r="F68" s="174">
        <v>3395</v>
      </c>
      <c r="G68" s="326">
        <f t="shared" si="8"/>
        <v>142</v>
      </c>
      <c r="H68" s="327">
        <f t="shared" si="9"/>
        <v>305.55000000000018</v>
      </c>
      <c r="I68" s="328">
        <f t="shared" si="10"/>
        <v>447.55000000000018</v>
      </c>
      <c r="J68" s="178">
        <f t="shared" si="12"/>
        <v>0.14486397255174877</v>
      </c>
    </row>
  </sheetData>
  <sortState xmlns:xlrd2="http://schemas.microsoft.com/office/spreadsheetml/2017/richdata2" ref="B10:J62">
    <sortCondition ref="B10:B62"/>
  </sortState>
  <mergeCells count="2">
    <mergeCell ref="E21:J46"/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E0523921ED247BAD1EC3E261A1291" ma:contentTypeVersion="16" ma:contentTypeDescription="Create a new document." ma:contentTypeScope="" ma:versionID="237f879931ae0f1d0271a1ebb2188e9b">
  <xsd:schema xmlns:xsd="http://www.w3.org/2001/XMLSchema" xmlns:xs="http://www.w3.org/2001/XMLSchema" xmlns:p="http://schemas.microsoft.com/office/2006/metadata/properties" xmlns:ns3="bad8c4ec-d690-44df-943a-494ca644f03e" xmlns:ns4="a784684e-3ba4-4789-a7c8-c609cf01cbb4" targetNamespace="http://schemas.microsoft.com/office/2006/metadata/properties" ma:root="true" ma:fieldsID="7a500a1f9437f840d5bf71e0133d1d5b" ns3:_="" ns4:_="">
    <xsd:import namespace="bad8c4ec-d690-44df-943a-494ca644f03e"/>
    <xsd:import namespace="a784684e-3ba4-4789-a7c8-c609cf01cb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8c4ec-d690-44df-943a-494ca644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4684e-3ba4-4789-a7c8-c609cf01cb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ad8c4ec-d690-44df-943a-494ca644f03e" xsi:nil="true"/>
  </documentManagement>
</p:properties>
</file>

<file path=customXml/itemProps1.xml><?xml version="1.0" encoding="utf-8"?>
<ds:datastoreItem xmlns:ds="http://schemas.openxmlformats.org/officeDocument/2006/customXml" ds:itemID="{BBAA3E56-ADE6-4253-A775-7D702E29D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d8c4ec-d690-44df-943a-494ca644f03e"/>
    <ds:schemaRef ds:uri="a784684e-3ba4-4789-a7c8-c609cf01cb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F43C16-03A9-4D6C-9ECA-BE7FD15F01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A6D37-6D17-428E-A59F-41626C3D94C3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784684e-3ba4-4789-a7c8-c609cf01cbb4"/>
    <ds:schemaRef ds:uri="http://schemas.openxmlformats.org/package/2006/metadata/core-properties"/>
    <ds:schemaRef ds:uri="bad8c4ec-d690-44df-943a-494ca644f03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2025 Acadia</vt:lpstr>
      <vt:lpstr>2025 Canyon</vt:lpstr>
      <vt:lpstr>2025 HUMMER EV PICKUP</vt:lpstr>
      <vt:lpstr>2025 HUMMER EV SUV</vt:lpstr>
      <vt:lpstr>2025 SIERRA EV</vt:lpstr>
      <vt:lpstr>2025 Sierra LD</vt:lpstr>
      <vt:lpstr>2025 Sierra HD</vt:lpstr>
      <vt:lpstr>2025 Terrain</vt:lpstr>
      <vt:lpstr>2025 Yukon - Yukon XL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Shatto, Branden</dc:creator>
  <cp:lastModifiedBy>Shatto, Branden</cp:lastModifiedBy>
  <dcterms:created xsi:type="dcterms:W3CDTF">2023-07-05T16:42:11Z</dcterms:created>
  <dcterms:modified xsi:type="dcterms:W3CDTF">2025-02-03T20:14:50Z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0x010100CE5E0523921ED247BAD1EC3E261A1291</vt:lpwstr>
  </property>
</Properties>
</file>